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13_ncr:1_{CB4EEBC4-A072-4DD3-98B8-957AE389FBE8}" xr6:coauthVersionLast="47" xr6:coauthVersionMax="47" xr10:uidLastSave="{00000000-0000-0000-0000-000000000000}"/>
  <bookViews>
    <workbookView xWindow="-120" yWindow="-120" windowWidth="29040" windowHeight="15840" xr2:uid="{71CBA591-CCA8-4444-9130-D7B7A5D8462B}"/>
  </bookViews>
  <sheets>
    <sheet name="Лист1" sheetId="1" r:id="rId1"/>
  </sheets>
  <definedNames>
    <definedName name="_xlnm._FilterDatabase" localSheetId="0" hidden="1">Лист1!$A$4:$M$5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M16" i="1"/>
  <c r="L16" i="1"/>
  <c r="M15" i="1"/>
  <c r="L15" i="1"/>
  <c r="M14" i="1"/>
  <c r="L14" i="1"/>
  <c r="L13" i="1" l="1"/>
  <c r="M13" i="1"/>
  <c r="M12" i="1"/>
  <c r="L12" i="1"/>
  <c r="L11" i="1"/>
  <c r="M11" i="1"/>
  <c r="L10" i="1"/>
  <c r="M10" i="1"/>
  <c r="M9" i="1"/>
  <c r="L9" i="1"/>
  <c r="M8" i="1" l="1"/>
  <c r="M7" i="1"/>
  <c r="M6" i="1"/>
  <c r="M5" i="1"/>
  <c r="L8" i="1"/>
  <c r="L7" i="1"/>
  <c r="L6" i="1"/>
  <c r="L5" i="1"/>
</calcChain>
</file>

<file path=xl/sharedStrings.xml><?xml version="1.0" encoding="utf-8"?>
<sst xmlns="http://schemas.openxmlformats.org/spreadsheetml/2006/main" count="93" uniqueCount="44">
  <si>
    <t>07.02.2025</t>
  </si>
  <si>
    <t>ALFA STROY ZAR MChJ</t>
  </si>
  <si>
    <t>инвестиция дастурлари доирасида</t>
  </si>
  <si>
    <t>шт</t>
  </si>
  <si>
    <t>Договор электронных торгов (COOPERATION)</t>
  </si>
  <si>
    <t>Работы по строительству нежилых зданий</t>
  </si>
  <si>
    <t xml:space="preserve">Харид амалга оширилган қиймат 
(минг сўмда)
</t>
  </si>
  <si>
    <t xml:space="preserve">Харид бошланғич қиймати
(минг сўмда)
</t>
  </si>
  <si>
    <t xml:space="preserve">Етказиб бериш муддати 
(кун, иш куни ёки сутка)
</t>
  </si>
  <si>
    <t xml:space="preserve">Шартнома  санаси
</t>
  </si>
  <si>
    <t>СТИР рақами</t>
  </si>
  <si>
    <t xml:space="preserve">Етказиб берувчи номи  </t>
  </si>
  <si>
    <t>Молиялаштириш манбаи</t>
  </si>
  <si>
    <t>Лот рақами</t>
  </si>
  <si>
    <t xml:space="preserve">Миқдори
(ўлчов бирлиги)
</t>
  </si>
  <si>
    <t>Категорияси</t>
  </si>
  <si>
    <t xml:space="preserve">Харид предмети (маҳсулот, 
иш, хизмат)
</t>
  </si>
  <si>
    <t>Буюртмачи СТИР рақами</t>
  </si>
  <si>
    <t>Т/Р</t>
  </si>
  <si>
    <t>Услуга по капитальному ремонту нежилого здания</t>
  </si>
  <si>
    <t>NAV PRO BUILDINGS MCHJ</t>
  </si>
  <si>
    <t>SL1162420</t>
  </si>
  <si>
    <t>SL1165187</t>
  </si>
  <si>
    <t>Услуга по текущему ремонту кабинетов, коридоров, лестничных маршей, столовой и стадиона</t>
  </si>
  <si>
    <t>SL1169524</t>
  </si>
  <si>
    <t>Комбинат ўз маблағлари ҳисобидан</t>
  </si>
  <si>
    <t>ZARAFSHON BEST BUILD MCHJ</t>
  </si>
  <si>
    <t>SL1183432</t>
  </si>
  <si>
    <t>SL1341134</t>
  </si>
  <si>
    <t>XATIRCHI BEST XK</t>
  </si>
  <si>
    <t>SL1341469</t>
  </si>
  <si>
    <t>SL1343764</t>
  </si>
  <si>
    <t>ULUGVOR QURILISH MCHJ</t>
  </si>
  <si>
    <t>SL1346825</t>
  </si>
  <si>
    <t>SL1348908</t>
  </si>
  <si>
    <t>SL1359814</t>
  </si>
  <si>
    <t>Инвестиция дастурлари доирасида</t>
  </si>
  <si>
    <t>AQNIYET-ALATAU MCHJ</t>
  </si>
  <si>
    <t>SL1375975</t>
  </si>
  <si>
    <t>MCHJ A-LOLA</t>
  </si>
  <si>
    <t>SL1391577</t>
  </si>
  <si>
    <t>SL1402174</t>
  </si>
  <si>
    <t>XAYOT KARMANA MCHJ</t>
  </si>
  <si>
    <t xml:space="preserve">2025 йил IV чорак давомида қурилиш, реконструкция қилиш ва таъмирлаш ишлари бўйича ўтказилган танловлар (тендерлар) тўғрисидаги 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</si>
</sst>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7D3D-963F-45B7-870D-2AD8D583CA1A}">
  <dimension ref="A2:M1003"/>
  <sheetViews>
    <sheetView tabSelected="1" zoomScale="85" zoomScaleNormal="85" workbookViewId="0">
      <selection activeCell="C2" sqref="C2:L2"/>
    </sheetView>
  </sheetViews>
  <sheetFormatPr defaultRowHeight="15" x14ac:dyDescent="0.25"/>
  <cols>
    <col min="1" max="1" width="6.140625" style="1" customWidth="1"/>
    <col min="2" max="2" width="13.5703125" style="1" customWidth="1"/>
    <col min="3" max="4" width="34.42578125" style="1" customWidth="1"/>
    <col min="5" max="5" width="14.7109375" style="1" customWidth="1"/>
    <col min="6" max="6" width="22" style="1" customWidth="1"/>
    <col min="7" max="7" width="27" style="1" customWidth="1"/>
    <col min="8" max="8" width="27.7109375" style="1" customWidth="1"/>
    <col min="9" max="9" width="16.7109375" style="1" customWidth="1"/>
    <col min="10" max="10" width="16.5703125" style="1" customWidth="1"/>
    <col min="11" max="11" width="17.85546875" style="1" customWidth="1"/>
    <col min="12" max="12" width="21.5703125" style="1" customWidth="1"/>
    <col min="13" max="13" width="23.140625" style="1" customWidth="1"/>
  </cols>
  <sheetData>
    <row r="2" spans="1:13" ht="57.75" customHeight="1" x14ac:dyDescent="0.25">
      <c r="C2" s="16" t="s">
        <v>43</v>
      </c>
      <c r="D2" s="16"/>
      <c r="E2" s="16"/>
      <c r="F2" s="16"/>
      <c r="G2" s="16"/>
      <c r="H2" s="16"/>
      <c r="I2" s="16"/>
      <c r="J2" s="16"/>
      <c r="K2" s="16"/>
      <c r="L2" s="16"/>
    </row>
    <row r="3" spans="1:13" ht="15.75" thickBot="1" x14ac:dyDescent="0.3"/>
    <row r="4" spans="1:13" s="7" customFormat="1" ht="84" customHeight="1" thickBot="1" x14ac:dyDescent="0.35">
      <c r="A4" s="11" t="s">
        <v>18</v>
      </c>
      <c r="B4" s="10" t="s">
        <v>17</v>
      </c>
      <c r="C4" s="10" t="s">
        <v>16</v>
      </c>
      <c r="D4" s="10" t="s">
        <v>15</v>
      </c>
      <c r="E4" s="10" t="s">
        <v>14</v>
      </c>
      <c r="F4" s="10" t="s">
        <v>13</v>
      </c>
      <c r="G4" s="10" t="s">
        <v>12</v>
      </c>
      <c r="H4" s="10" t="s">
        <v>11</v>
      </c>
      <c r="I4" s="10" t="s">
        <v>10</v>
      </c>
      <c r="J4" s="10" t="s">
        <v>9</v>
      </c>
      <c r="K4" s="10" t="s">
        <v>8</v>
      </c>
      <c r="L4" s="9" t="s">
        <v>7</v>
      </c>
      <c r="M4" s="8" t="s">
        <v>6</v>
      </c>
    </row>
    <row r="5" spans="1:13" ht="34.5" customHeight="1" x14ac:dyDescent="0.25">
      <c r="A5" s="6">
        <v>1</v>
      </c>
      <c r="B5" s="5">
        <v>308425864</v>
      </c>
      <c r="C5" s="3" t="s">
        <v>5</v>
      </c>
      <c r="D5" s="3" t="s">
        <v>4</v>
      </c>
      <c r="E5" s="3" t="s">
        <v>3</v>
      </c>
      <c r="F5" s="3" t="s">
        <v>22</v>
      </c>
      <c r="G5" s="3" t="s">
        <v>2</v>
      </c>
      <c r="H5" s="3" t="s">
        <v>1</v>
      </c>
      <c r="I5" s="3">
        <v>306786078</v>
      </c>
      <c r="J5" s="4" t="s">
        <v>0</v>
      </c>
      <c r="K5" s="3"/>
      <c r="L5" s="2">
        <f>9910280050.01/1000</f>
        <v>9910280.0500099994</v>
      </c>
      <c r="M5" s="2">
        <f>9910280050.01/1000</f>
        <v>9910280.0500099994</v>
      </c>
    </row>
    <row r="6" spans="1:13" ht="30" x14ac:dyDescent="0.25">
      <c r="A6" s="6">
        <v>2</v>
      </c>
      <c r="B6" s="5">
        <v>308425864</v>
      </c>
      <c r="C6" s="12" t="s">
        <v>19</v>
      </c>
      <c r="D6" s="3" t="s">
        <v>4</v>
      </c>
      <c r="E6" s="3" t="s">
        <v>3</v>
      </c>
      <c r="F6" s="6" t="s">
        <v>21</v>
      </c>
      <c r="G6" s="12" t="s">
        <v>25</v>
      </c>
      <c r="H6" s="6" t="s">
        <v>20</v>
      </c>
      <c r="I6" s="6">
        <v>305795455</v>
      </c>
      <c r="J6" s="13">
        <v>45691</v>
      </c>
      <c r="K6" s="6"/>
      <c r="L6" s="2">
        <f>1057811949/1000</f>
        <v>1057811.949</v>
      </c>
      <c r="M6" s="14">
        <f>1049490750.01/1000</f>
        <v>1049490.7500100001</v>
      </c>
    </row>
    <row r="7" spans="1:13" ht="45" x14ac:dyDescent="0.25">
      <c r="A7" s="6">
        <v>3</v>
      </c>
      <c r="B7" s="5">
        <v>308425864</v>
      </c>
      <c r="C7" s="12" t="s">
        <v>23</v>
      </c>
      <c r="D7" s="3" t="s">
        <v>4</v>
      </c>
      <c r="E7" s="3" t="s">
        <v>3</v>
      </c>
      <c r="F7" s="6" t="s">
        <v>24</v>
      </c>
      <c r="G7" s="12" t="s">
        <v>25</v>
      </c>
      <c r="H7" s="6" t="s">
        <v>26</v>
      </c>
      <c r="I7" s="6">
        <v>305765714</v>
      </c>
      <c r="J7" s="13">
        <v>45701</v>
      </c>
      <c r="K7" s="6"/>
      <c r="L7" s="2">
        <f>18810939774/1000</f>
        <v>18810939.774</v>
      </c>
      <c r="M7" s="14">
        <f>18810930367.76/1000</f>
        <v>18810930.367759999</v>
      </c>
    </row>
    <row r="8" spans="1:13" ht="30" x14ac:dyDescent="0.25">
      <c r="A8" s="6">
        <v>4</v>
      </c>
      <c r="B8" s="5">
        <v>308425864</v>
      </c>
      <c r="C8" s="12" t="s">
        <v>19</v>
      </c>
      <c r="D8" s="3" t="s">
        <v>4</v>
      </c>
      <c r="E8" s="3" t="s">
        <v>3</v>
      </c>
      <c r="F8" s="6" t="s">
        <v>27</v>
      </c>
      <c r="G8" s="12" t="s">
        <v>25</v>
      </c>
      <c r="H8" s="6" t="s">
        <v>20</v>
      </c>
      <c r="I8" s="6">
        <v>305795455</v>
      </c>
      <c r="J8" s="13">
        <v>45722</v>
      </c>
      <c r="K8" s="6"/>
      <c r="L8" s="2">
        <f>1505000000/1000</f>
        <v>1505000</v>
      </c>
      <c r="M8" s="2">
        <f>1494045000.01/1000</f>
        <v>1494045.0000100001</v>
      </c>
    </row>
    <row r="9" spans="1:13" ht="30" x14ac:dyDescent="0.25">
      <c r="A9" s="6">
        <v>5</v>
      </c>
      <c r="B9" s="5">
        <v>308425864</v>
      </c>
      <c r="C9" s="3" t="s">
        <v>5</v>
      </c>
      <c r="D9" s="3" t="s">
        <v>4</v>
      </c>
      <c r="E9" s="3" t="s">
        <v>3</v>
      </c>
      <c r="F9" s="6" t="s">
        <v>28</v>
      </c>
      <c r="G9" s="3" t="s">
        <v>36</v>
      </c>
      <c r="H9" s="6" t="s">
        <v>20</v>
      </c>
      <c r="I9" s="6">
        <v>305795455</v>
      </c>
      <c r="J9" s="13">
        <v>45915</v>
      </c>
      <c r="K9" s="6"/>
      <c r="L9" s="2">
        <f>660653441/1000</f>
        <v>660653.44099999999</v>
      </c>
      <c r="M9" s="2">
        <f>657645000.01/1000</f>
        <v>657645.00000999996</v>
      </c>
    </row>
    <row r="10" spans="1:13" ht="30" x14ac:dyDescent="0.25">
      <c r="A10" s="6">
        <v>6</v>
      </c>
      <c r="B10" s="5">
        <v>308425864</v>
      </c>
      <c r="C10" s="12" t="s">
        <v>19</v>
      </c>
      <c r="D10" s="3" t="s">
        <v>4</v>
      </c>
      <c r="E10" s="3" t="s">
        <v>3</v>
      </c>
      <c r="F10" s="6" t="s">
        <v>30</v>
      </c>
      <c r="G10" s="12" t="s">
        <v>25</v>
      </c>
      <c r="H10" s="6" t="s">
        <v>29</v>
      </c>
      <c r="I10" s="6">
        <v>303126171</v>
      </c>
      <c r="J10" s="13">
        <v>45915</v>
      </c>
      <c r="K10" s="6"/>
      <c r="L10" s="2">
        <f>540000000/1000</f>
        <v>540000</v>
      </c>
      <c r="M10" s="2">
        <f>534990000/1000</f>
        <v>534990</v>
      </c>
    </row>
    <row r="11" spans="1:13" ht="30" x14ac:dyDescent="0.25">
      <c r="A11" s="6">
        <v>7</v>
      </c>
      <c r="B11" s="5">
        <v>308425864</v>
      </c>
      <c r="C11" s="3" t="s">
        <v>5</v>
      </c>
      <c r="D11" s="3" t="s">
        <v>4</v>
      </c>
      <c r="E11" s="3" t="s">
        <v>3</v>
      </c>
      <c r="F11" s="6" t="s">
        <v>31</v>
      </c>
      <c r="G11" s="12" t="s">
        <v>25</v>
      </c>
      <c r="H11" s="6" t="s">
        <v>29</v>
      </c>
      <c r="I11" s="6">
        <v>303126171</v>
      </c>
      <c r="J11" s="13">
        <v>45919</v>
      </c>
      <c r="K11" s="6"/>
      <c r="L11" s="2">
        <f>941532581/1000</f>
        <v>941532.58100000001</v>
      </c>
      <c r="M11" s="2">
        <f>897000000/1000</f>
        <v>897000</v>
      </c>
    </row>
    <row r="12" spans="1:13" ht="30" x14ac:dyDescent="0.25">
      <c r="A12" s="6">
        <v>8</v>
      </c>
      <c r="B12" s="5">
        <v>308425864</v>
      </c>
      <c r="C12" s="3" t="s">
        <v>5</v>
      </c>
      <c r="D12" s="3" t="s">
        <v>4</v>
      </c>
      <c r="E12" s="3" t="s">
        <v>3</v>
      </c>
      <c r="F12" s="6" t="s">
        <v>33</v>
      </c>
      <c r="G12" s="3" t="s">
        <v>36</v>
      </c>
      <c r="H12" s="6" t="s">
        <v>32</v>
      </c>
      <c r="I12" s="6">
        <v>306662114</v>
      </c>
      <c r="J12" s="13">
        <v>45924</v>
      </c>
      <c r="K12" s="6"/>
      <c r="L12" s="2">
        <f>37803356725/1000</f>
        <v>37803356.725000001</v>
      </c>
      <c r="M12" s="2">
        <f>37802998600.01/1000</f>
        <v>37802998.60001</v>
      </c>
    </row>
    <row r="13" spans="1:13" ht="30" x14ac:dyDescent="0.25">
      <c r="A13" s="6">
        <v>9</v>
      </c>
      <c r="B13" s="5">
        <v>308425864</v>
      </c>
      <c r="C13" s="3" t="s">
        <v>5</v>
      </c>
      <c r="D13" s="3" t="s">
        <v>4</v>
      </c>
      <c r="E13" s="3" t="s">
        <v>3</v>
      </c>
      <c r="F13" s="6" t="s">
        <v>34</v>
      </c>
      <c r="G13" s="12" t="s">
        <v>25</v>
      </c>
      <c r="H13" s="6" t="s">
        <v>20</v>
      </c>
      <c r="I13" s="6">
        <v>305795455</v>
      </c>
      <c r="J13" s="13">
        <v>45929</v>
      </c>
      <c r="K13" s="6"/>
      <c r="L13" s="2">
        <f>3144011192/1000</f>
        <v>3144011.1919999998</v>
      </c>
      <c r="M13" s="2">
        <f>3142195340.01/1000</f>
        <v>3142195.3400100004</v>
      </c>
    </row>
    <row r="14" spans="1:13" ht="30" x14ac:dyDescent="0.25">
      <c r="A14" s="6">
        <v>10</v>
      </c>
      <c r="B14" s="5">
        <v>308425864</v>
      </c>
      <c r="C14" s="3" t="s">
        <v>5</v>
      </c>
      <c r="D14" s="3" t="s">
        <v>4</v>
      </c>
      <c r="E14" s="3" t="s">
        <v>3</v>
      </c>
      <c r="F14" s="6" t="s">
        <v>35</v>
      </c>
      <c r="G14" s="3" t="s">
        <v>36</v>
      </c>
      <c r="H14" s="6" t="s">
        <v>20</v>
      </c>
      <c r="I14" s="6">
        <v>305795455</v>
      </c>
      <c r="J14" s="13">
        <v>45947</v>
      </c>
      <c r="K14" s="15"/>
      <c r="L14" s="2">
        <f>11599476720/1000</f>
        <v>11599476.720000001</v>
      </c>
      <c r="M14" s="2">
        <f>11595700000.01/1000</f>
        <v>11595700.000010001</v>
      </c>
    </row>
    <row r="15" spans="1:13" ht="30" x14ac:dyDescent="0.25">
      <c r="A15" s="6">
        <v>11</v>
      </c>
      <c r="B15" s="5">
        <v>308425864</v>
      </c>
      <c r="C15" s="12" t="s">
        <v>19</v>
      </c>
      <c r="D15" s="3" t="s">
        <v>4</v>
      </c>
      <c r="E15" s="3" t="s">
        <v>3</v>
      </c>
      <c r="F15" s="6" t="s">
        <v>38</v>
      </c>
      <c r="G15" s="12" t="s">
        <v>25</v>
      </c>
      <c r="H15" s="6" t="s">
        <v>37</v>
      </c>
      <c r="I15" s="6">
        <v>301650686</v>
      </c>
      <c r="J15" s="13">
        <v>45973</v>
      </c>
      <c r="K15" s="15"/>
      <c r="L15" s="2">
        <f>3332052521/1000</f>
        <v>3332052.5210000002</v>
      </c>
      <c r="M15" s="2">
        <f>3324777000/1000</f>
        <v>3324777</v>
      </c>
    </row>
    <row r="16" spans="1:13" ht="30" x14ac:dyDescent="0.25">
      <c r="A16" s="6">
        <v>12</v>
      </c>
      <c r="B16" s="5">
        <v>308425864</v>
      </c>
      <c r="C16" s="12" t="s">
        <v>19</v>
      </c>
      <c r="D16" s="3" t="s">
        <v>4</v>
      </c>
      <c r="E16" s="3" t="s">
        <v>3</v>
      </c>
      <c r="F16" s="6" t="s">
        <v>40</v>
      </c>
      <c r="G16" s="12" t="s">
        <v>25</v>
      </c>
      <c r="H16" s="6" t="s">
        <v>39</v>
      </c>
      <c r="I16" s="6">
        <v>306428047</v>
      </c>
      <c r="J16" s="13">
        <v>45989</v>
      </c>
      <c r="K16" s="15"/>
      <c r="L16" s="2">
        <f>748362611/1000</f>
        <v>748362.61100000003</v>
      </c>
      <c r="M16" s="2">
        <f>709000000/1000</f>
        <v>709000</v>
      </c>
    </row>
    <row r="17" spans="1:13" ht="30" x14ac:dyDescent="0.25">
      <c r="A17" s="6">
        <v>13</v>
      </c>
      <c r="B17" s="5">
        <v>308425864</v>
      </c>
      <c r="C17" s="12" t="s">
        <v>19</v>
      </c>
      <c r="D17" s="3" t="s">
        <v>4</v>
      </c>
      <c r="E17" s="3" t="s">
        <v>3</v>
      </c>
      <c r="F17" s="6" t="s">
        <v>41</v>
      </c>
      <c r="G17" s="12" t="s">
        <v>25</v>
      </c>
      <c r="H17" s="6" t="s">
        <v>42</v>
      </c>
      <c r="I17" s="6">
        <v>311312404</v>
      </c>
      <c r="J17" s="13">
        <v>46003</v>
      </c>
      <c r="K17" s="15"/>
      <c r="L17" s="2">
        <f>2068642464/1000</f>
        <v>2068642.4639999999</v>
      </c>
      <c r="M17" s="2">
        <f>1930000000/1000</f>
        <v>1930000</v>
      </c>
    </row>
    <row r="18" spans="1:13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</sheetData>
  <autoFilter ref="A4:M5" xr:uid="{492A9341-5ACC-4BFD-B96E-235C371F28C8}"/>
  <mergeCells count="1"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2025-05-13T04:52:44Z</dcterms:created>
  <dcterms:modified xsi:type="dcterms:W3CDTF">2026-01-28T05:33:19Z</dcterms:modified>
</cp:coreProperties>
</file>