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.Alimov\Desktop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K59" i="1"/>
  <c r="I59" i="1"/>
  <c r="K58" i="1"/>
  <c r="K57" i="1"/>
  <c r="K56" i="1"/>
  <c r="L55" i="1"/>
  <c r="K55" i="1"/>
  <c r="K54" i="1"/>
  <c r="K52" i="1"/>
  <c r="K50" i="1"/>
  <c r="I50" i="1"/>
  <c r="K49" i="1"/>
  <c r="I49" i="1"/>
  <c r="K48" i="1"/>
  <c r="I48" i="1"/>
  <c r="K47" i="1"/>
  <c r="K46" i="1"/>
  <c r="K45" i="1"/>
  <c r="K44" i="1"/>
  <c r="K43" i="1"/>
  <c r="K42" i="1"/>
  <c r="I42" i="1"/>
  <c r="H39" i="1"/>
  <c r="H38" i="1"/>
  <c r="H37" i="1"/>
  <c r="H36" i="1"/>
  <c r="H35" i="1"/>
  <c r="H34" i="1"/>
  <c r="H33" i="1"/>
  <c r="H32" i="1"/>
  <c r="H31" i="1"/>
  <c r="H30" i="1"/>
  <c r="H29" i="1"/>
  <c r="H23" i="1"/>
  <c r="H22" i="1"/>
  <c r="H21" i="1"/>
  <c r="H19" i="1"/>
  <c r="H18" i="1"/>
  <c r="H17" i="1"/>
  <c r="H16" i="1"/>
  <c r="H15" i="1"/>
  <c r="H14" i="1"/>
  <c r="H13" i="1"/>
  <c r="H12" i="1"/>
  <c r="H11" i="1"/>
  <c r="H62" i="1" s="1"/>
  <c r="H63" i="1" s="1"/>
</calcChain>
</file>

<file path=xl/sharedStrings.xml><?xml version="1.0" encoding="utf-8"?>
<sst xmlns="http://schemas.openxmlformats.org/spreadsheetml/2006/main" count="453" uniqueCount="139">
  <si>
    <t>“НКМК” АЖнинг 2024 йил 9 февралдаги
80-сонли буйруғига 
5-ИЛОВА</t>
  </si>
  <si>
    <t>2025 йил 2 чорак давомида НКМК АЖ  мансабдор шахсларининг хизмат сафарлари харажатлари тўғрисидаги
 МАЪЛУМОТЛАР</t>
  </si>
  <si>
    <t>Т/р</t>
  </si>
  <si>
    <t>Хизмат сафарининг
қисқача мақсади</t>
  </si>
  <si>
    <t>Хизмат сафари амалга оширилган ҳудуд</t>
  </si>
  <si>
    <t>Хизмат сафарининг давомийлик муддати
(суткада)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</si>
  <si>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</si>
  <si>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</si>
  <si>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</si>
  <si>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</si>
  <si>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</si>
  <si>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</si>
  <si>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</si>
  <si>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Бошқа харажат­лари</t>
  </si>
  <si>
    <t>(Ҳисобот йилининг маълумотлар эълон қилинаётган чораги)</t>
  </si>
  <si>
    <t>НМЗ</t>
  </si>
  <si>
    <t>Ишлаб чиқариш масалаларини ҳал қилиш учун</t>
  </si>
  <si>
    <t>Тошкент шахри</t>
  </si>
  <si>
    <t>Хайитов Ж.Х.</t>
  </si>
  <si>
    <t>НКМК АЖ</t>
  </si>
  <si>
    <t>Зарафшон шахри</t>
  </si>
  <si>
    <t>Абдуллаев К.С.</t>
  </si>
  <si>
    <t>участия в III Практической бухгалтерской конференции</t>
  </si>
  <si>
    <t>Мирзаев Б.А.</t>
  </si>
  <si>
    <t>ЮРУ</t>
  </si>
  <si>
    <t xml:space="preserve">Малака ошириш </t>
  </si>
  <si>
    <t>Парманов Ш.А.</t>
  </si>
  <si>
    <t xml:space="preserve">ТМТБ </t>
  </si>
  <si>
    <t>Навоий шахри</t>
  </si>
  <si>
    <t>Хасанов Ш.А.</t>
  </si>
  <si>
    <t>Бабабеков  Э.Х.</t>
  </si>
  <si>
    <t>СРУ</t>
  </si>
  <si>
    <t>Хусусий клиникага эмлаш олиш учун</t>
  </si>
  <si>
    <t>Нарбадалов Ш.И.</t>
  </si>
  <si>
    <t>ЦРУ</t>
  </si>
  <si>
    <t>Конференцияда катнашиш учун</t>
  </si>
  <si>
    <t>Назаров С.Б.</t>
  </si>
  <si>
    <t>Кимматбахо металларни колдигини инвентаризация килиш учун</t>
  </si>
  <si>
    <t>Кодиров Ш.Г.</t>
  </si>
  <si>
    <t>Диссертация ёклаш учун</t>
  </si>
  <si>
    <t>Полвонов С.К.</t>
  </si>
  <si>
    <t>Текшириш учун</t>
  </si>
  <si>
    <t>Навои шахри</t>
  </si>
  <si>
    <t>Назаров Т.А.</t>
  </si>
  <si>
    <t>Малака ошириш учун</t>
  </si>
  <si>
    <t>ГРЭ</t>
  </si>
  <si>
    <t>Ишлаб чиқариш масалаларини ҳал қилиш</t>
  </si>
  <si>
    <t>Тошкент шаҳри</t>
  </si>
  <si>
    <t xml:space="preserve">Олланов Н. Х. </t>
  </si>
  <si>
    <t>Учкудук ва Зарафшон шаҳри</t>
  </si>
  <si>
    <t xml:space="preserve">Байманов  А. С. </t>
  </si>
  <si>
    <t xml:space="preserve">Мардиев А. Х. </t>
  </si>
  <si>
    <t>НКМК АЖнинг 04.02.2025 йилдаги 25-сонли фармойиши ижросини таминлаш учун</t>
  </si>
  <si>
    <t>Самарқанд шаҳри</t>
  </si>
  <si>
    <t xml:space="preserve">Абдуразаков А. Ш. </t>
  </si>
  <si>
    <t xml:space="preserve">Абдирашидова С. В. </t>
  </si>
  <si>
    <t xml:space="preserve">Зарафшон шаҳри </t>
  </si>
  <si>
    <t>Геология қидирув ишларини кўриб чиқиш</t>
  </si>
  <si>
    <t>Зарафшон шаҳри ГРП-3</t>
  </si>
  <si>
    <t>ГМЗ-1</t>
  </si>
  <si>
    <t xml:space="preserve">Ишлаб чикариш масалаларини ҳал этиш </t>
  </si>
  <si>
    <t>Ашуров О.Т.</t>
  </si>
  <si>
    <t>ГМЗ-2</t>
  </si>
  <si>
    <t>Мирзаев А.У.</t>
  </si>
  <si>
    <t xml:space="preserve"> Зарафшон шахри</t>
  </si>
  <si>
    <t>6</t>
  </si>
  <si>
    <t>Исунц  С.А.</t>
  </si>
  <si>
    <t>3</t>
  </si>
  <si>
    <t>Хасанов  Ж.Т.</t>
  </si>
  <si>
    <t>2</t>
  </si>
  <si>
    <t>Амонов  М. У.</t>
  </si>
  <si>
    <t>Новикова  Ж. В.</t>
  </si>
  <si>
    <t xml:space="preserve"> «Fitch on Uzbekistan 2025» конференцияда иштирок этиш</t>
  </si>
  <si>
    <t>Антонов  Е. А.</t>
  </si>
  <si>
    <t>Хасанов Ж.Т.</t>
  </si>
  <si>
    <t>Конференцияда иштирок этиш</t>
  </si>
  <si>
    <t>5</t>
  </si>
  <si>
    <t>CPR хисоботини тайёрлаш буйича</t>
  </si>
  <si>
    <t>4</t>
  </si>
  <si>
    <t>Егорова  Л. А.</t>
  </si>
  <si>
    <t>0</t>
  </si>
  <si>
    <t>Раупов  Х. Р.</t>
  </si>
  <si>
    <t xml:space="preserve"> "«Tashkent Xalkaro Investitsiya Forum»2025" форумида иштирок этиш</t>
  </si>
  <si>
    <t>Амонов М. У.</t>
  </si>
  <si>
    <t>Эргашев  Р. М.</t>
  </si>
  <si>
    <t>«MINEX Central Asia 2025» форумида иштирок этиш</t>
  </si>
  <si>
    <t xml:space="preserve"> "«Tashkent Xalqaro Investitsiya Forum»2025" форумида иштирок этиш</t>
  </si>
  <si>
    <t>(TIIF) Тошкент халкаро инвестицион форумида иштирок этиш</t>
  </si>
  <si>
    <t>" MINEX Марказий Осиё 2025" форумида иштирок этиш</t>
  </si>
  <si>
    <t>Егорова Л. А.</t>
  </si>
  <si>
    <t>"Eco Expo Central Asia 2025" кургазмасида иштирок этиш</t>
  </si>
  <si>
    <t>Маълумотлар эълон қилинаётган давр бўйича жами:</t>
  </si>
  <si>
    <t>Ҳисобот йилининг ўтган даври бўйича жами:</t>
  </si>
  <si>
    <t>ДАВЛАТОВ БАХОДИР РАВШАНОВИЧ</t>
  </si>
  <si>
    <t>Начальник УИКТ АО "НГМК"</t>
  </si>
  <si>
    <t>проведения обучения по рабочей системе ОТ и ТБ по повторным нарушениям, проверка обеспечения компьютерами и связью по системе ОТ и ТБ</t>
  </si>
  <si>
    <t>г.Учкудук, г.Зарафшан</t>
  </si>
  <si>
    <t>Проживание, включая НДС</t>
  </si>
  <si>
    <t>Суточные</t>
  </si>
  <si>
    <t>Суточные (питание)(без чеков)</t>
  </si>
  <si>
    <t>ХАСАНОВ Ж.Т.</t>
  </si>
  <si>
    <t>Зам.генерального директора по экономике и финансам</t>
  </si>
  <si>
    <t>Участия в совещании в Министерстве горнодобывающей промышленности и геологии</t>
  </si>
  <si>
    <t>г. Ташкент</t>
  </si>
  <si>
    <t>Проезд без НДС</t>
  </si>
  <si>
    <t>САИДОВ  Р. У.</t>
  </si>
  <si>
    <t>Директор по финансам</t>
  </si>
  <si>
    <t>Участие в семинаре</t>
  </si>
  <si>
    <t>ИСУНЦ  СЕРОБ  АРМАИСОВИЧ</t>
  </si>
  <si>
    <t>Директор по производству Управления АО</t>
  </si>
  <si>
    <t>решение производственных вопросов</t>
  </si>
  <si>
    <t>г. Зарафшан</t>
  </si>
  <si>
    <t>Проживание без НДС</t>
  </si>
  <si>
    <t>участия в семинаре на тему «Результаты рейтинговой оценки состояния цифровой трансформации и создания официальных веб-сайтов государственных органов и организаций на единой платформе Правительственного портала Республики Узбекистан», а такж</t>
  </si>
  <si>
    <t>АНТОНОВ  Е. А.</t>
  </si>
  <si>
    <t>Первый заместитель генерального директора</t>
  </si>
  <si>
    <t>МУСТАКИМОВ  О. М.</t>
  </si>
  <si>
    <t>Директор по технологии</t>
  </si>
  <si>
    <t>АЛКАРОВ  МИРЗАБОЙ ДАМИНОВИЧ</t>
  </si>
  <si>
    <t>и.о.зам.генерального директора по ИиКС</t>
  </si>
  <si>
    <t>Суточные (питание)</t>
  </si>
  <si>
    <t>АМОНОВ  М. У.</t>
  </si>
  <si>
    <t>Начальник ГУОиСМЗ</t>
  </si>
  <si>
    <t>обсуждение вопросов с Мин Фин РУз, в части касающейся Гос.закупок</t>
  </si>
  <si>
    <t>разработки системы учета и замены воздушных фильтров, а также для подготовки мест посещения депутатов Олий Мажлиса</t>
  </si>
  <si>
    <t>г.Зарафшан, г.Учкудук</t>
  </si>
  <si>
    <t>Для проведении переговоров с банком Abu Dhabi Commercial Bank (ADCB)</t>
  </si>
  <si>
    <t>для проведения переговоров с компанией АО «UzAssets» и Министерством цифровых технологий</t>
  </si>
  <si>
    <t>г.Зарафшан</t>
  </si>
  <si>
    <t>ЕГОРОВА  Л. А.</t>
  </si>
  <si>
    <t>директор департамента ресурсов  АО "НГМК"</t>
  </si>
  <si>
    <t>г. Зарафшан, г.Учкудук</t>
  </si>
  <si>
    <t>ИСУНЦ СЕРОБ АРМАИСОВИЧ</t>
  </si>
  <si>
    <t>Директор по производству</t>
  </si>
  <si>
    <t>ДАВЛАТОВ Б.Р.</t>
  </si>
  <si>
    <t>решение вопросов производительности КЛ-2, КЛ-3</t>
  </si>
  <si>
    <t>для подачи биометрических данных в визовый центр</t>
  </si>
  <si>
    <t>АЛКАРОВ  МИРЗАБАЙ ДАМИНОВИЧ</t>
  </si>
  <si>
    <t>внедрения системы учета и контроля воздушных фильтров с применением QR кодов в УАТ ЦРУ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</si>
</sst>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1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5" borderId="0">
      <alignment horizontal="center" vertical="center" textRotation="90"/>
    </xf>
    <xf numFmtId="0" fontId="10" fillId="5" borderId="0">
      <alignment horizontal="center" vertical="center"/>
    </xf>
    <xf numFmtId="0" fontId="10" fillId="5" borderId="0">
      <alignment horizontal="left" vertical="center"/>
    </xf>
    <xf numFmtId="165" fontId="7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9" fillId="5" borderId="3" xfId="3" quotePrefix="1" applyFont="1" applyBorder="1" applyAlignment="1">
      <alignment horizontal="center" vertical="center" wrapText="1"/>
    </xf>
    <xf numFmtId="0" fontId="9" fillId="5" borderId="4" xfId="3" quotePrefix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9" fillId="5" borderId="3" xfId="1" quotePrefix="1" applyFont="1" applyFill="1" applyBorder="1" applyAlignment="1">
      <alignment horizontal="center" vertical="center" wrapText="1"/>
    </xf>
    <xf numFmtId="43" fontId="9" fillId="5" borderId="5" xfId="1" quotePrefix="1" applyFont="1" applyFill="1" applyBorder="1" applyAlignment="1">
      <alignment horizontal="center" vertical="center" wrapText="1"/>
    </xf>
    <xf numFmtId="43" fontId="9" fillId="5" borderId="4" xfId="1" quotePrefix="1" applyFont="1" applyFill="1" applyBorder="1" applyAlignment="1">
      <alignment horizontal="center" vertical="center" wrapText="1"/>
    </xf>
    <xf numFmtId="0" fontId="9" fillId="5" borderId="4" xfId="4" quotePrefix="1" applyFont="1" applyBorder="1" applyAlignment="1">
      <alignment horizontal="center" vertical="center" wrapText="1"/>
    </xf>
    <xf numFmtId="43" fontId="9" fillId="5" borderId="4" xfId="1" quotePrefix="1" applyFont="1" applyFill="1" applyBorder="1" applyAlignment="1">
      <alignment vertical="center" wrapText="1"/>
    </xf>
    <xf numFmtId="43" fontId="9" fillId="5" borderId="3" xfId="1" quotePrefix="1" applyFont="1" applyFill="1" applyBorder="1" applyAlignment="1">
      <alignment vertical="center" wrapText="1"/>
    </xf>
    <xf numFmtId="43" fontId="9" fillId="5" borderId="6" xfId="1" quotePrefix="1" applyFont="1" applyFill="1" applyBorder="1" applyAlignment="1">
      <alignment horizontal="center" vertical="center" wrapText="1"/>
    </xf>
    <xf numFmtId="0" fontId="9" fillId="5" borderId="3" xfId="4" quotePrefix="1" applyFont="1" applyBorder="1" applyAlignment="1">
      <alignment horizontal="center" vertical="center" wrapText="1"/>
    </xf>
    <xf numFmtId="0" fontId="9" fillId="5" borderId="7" xfId="3" quotePrefix="1" applyFont="1" applyBorder="1" applyAlignment="1">
      <alignment horizontal="center" vertical="center" wrapText="1"/>
    </xf>
    <xf numFmtId="43" fontId="9" fillId="5" borderId="7" xfId="1" quotePrefix="1" applyFont="1" applyFill="1" applyBorder="1" applyAlignment="1">
      <alignment horizontal="center" vertical="center" wrapText="1"/>
    </xf>
    <xf numFmtId="0" fontId="9" fillId="5" borderId="7" xfId="4" quotePrefix="1" applyFont="1" applyBorder="1" applyAlignment="1">
      <alignment horizontal="center" vertical="center" wrapText="1"/>
    </xf>
    <xf numFmtId="0" fontId="9" fillId="5" borderId="8" xfId="3" quotePrefix="1" applyFont="1" applyBorder="1" applyAlignment="1">
      <alignment horizontal="center" vertical="center" wrapText="1"/>
    </xf>
    <xf numFmtId="0" fontId="9" fillId="5" borderId="0" xfId="3" quotePrefix="1" applyFont="1" applyBorder="1" applyAlignment="1">
      <alignment horizontal="center" vertical="center" wrapText="1"/>
    </xf>
    <xf numFmtId="43" fontId="9" fillId="5" borderId="9" xfId="1" quotePrefix="1" applyFont="1" applyFill="1" applyBorder="1" applyAlignment="1">
      <alignment horizontal="center" vertical="center" wrapText="1"/>
    </xf>
    <xf numFmtId="0" fontId="9" fillId="5" borderId="1" xfId="3" quotePrefix="1" applyFont="1" applyBorder="1" applyAlignment="1">
      <alignment horizontal="center" vertical="center" wrapText="1"/>
    </xf>
    <xf numFmtId="43" fontId="9" fillId="5" borderId="0" xfId="1" quotePrefix="1" applyFont="1" applyFill="1" applyBorder="1" applyAlignment="1">
      <alignment horizontal="center" vertical="center" wrapText="1"/>
    </xf>
    <xf numFmtId="0" fontId="9" fillId="5" borderId="0" xfId="4" quotePrefix="1" applyFont="1" applyBorder="1" applyAlignment="1">
      <alignment horizontal="center" vertical="center" wrapText="1"/>
    </xf>
    <xf numFmtId="43" fontId="9" fillId="5" borderId="10" xfId="1" quotePrefix="1" applyFont="1" applyFill="1" applyBorder="1" applyAlignment="1">
      <alignment horizontal="center" vertical="center" wrapText="1"/>
    </xf>
    <xf numFmtId="0" fontId="9" fillId="3" borderId="1" xfId="5" quotePrefix="1" applyFont="1" applyFill="1" applyBorder="1" applyAlignment="1">
      <alignment horizontal="center" vertical="center" wrapText="1"/>
    </xf>
    <xf numFmtId="0" fontId="9" fillId="3" borderId="1" xfId="4" quotePrefix="1" applyFont="1" applyFill="1" applyBorder="1" applyAlignment="1">
      <alignment horizontal="center" vertical="center" wrapText="1"/>
    </xf>
    <xf numFmtId="3" fontId="9" fillId="3" borderId="1" xfId="6" quotePrefix="1" applyNumberFormat="1" applyFont="1" applyFill="1" applyBorder="1" applyAlignment="1">
      <alignment horizontal="center" vertical="center" wrapText="1"/>
    </xf>
    <xf numFmtId="3" fontId="9" fillId="3" borderId="1" xfId="4" applyNumberFormat="1" applyFont="1" applyFill="1" applyBorder="1" applyAlignment="1">
      <alignment horizontal="center" vertical="center" wrapText="1"/>
    </xf>
    <xf numFmtId="3" fontId="9" fillId="3" borderId="1" xfId="4" quotePrefix="1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2" fontId="11" fillId="6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/>
    </xf>
    <xf numFmtId="2" fontId="3" fillId="0" borderId="1" xfId="0" applyNumberFormat="1" applyFont="1" applyBorder="1"/>
    <xf numFmtId="3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5" quotePrefix="1" applyFont="1" applyFill="1" applyBorder="1" applyAlignment="1">
      <alignment horizontal="center" vertical="center" wrapText="1"/>
    </xf>
    <xf numFmtId="0" fontId="16" fillId="3" borderId="1" xfId="4" quotePrefix="1" applyFont="1" applyFill="1" applyBorder="1" applyAlignment="1">
      <alignment horizontal="center" vertical="center" wrapText="1"/>
    </xf>
    <xf numFmtId="3" fontId="16" fillId="3" borderId="1" xfId="6" quotePrefix="1" applyNumberFormat="1" applyFont="1" applyFill="1" applyBorder="1" applyAlignment="1">
      <alignment horizontal="center" vertical="center" wrapText="1"/>
    </xf>
    <xf numFmtId="3" fontId="16" fillId="3" borderId="1" xfId="4" applyNumberFormat="1" applyFont="1" applyFill="1" applyBorder="1" applyAlignment="1">
      <alignment horizontal="center" vertical="center" wrapText="1"/>
    </xf>
    <xf numFmtId="3" fontId="16" fillId="3" borderId="1" xfId="4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17" fillId="4" borderId="1" xfId="0" applyFont="1" applyFill="1" applyBorder="1" applyAlignment="1">
      <alignment horizontal="center" vertical="top" wrapText="1"/>
    </xf>
    <xf numFmtId="3" fontId="5" fillId="3" borderId="1" xfId="6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 wrapText="1"/>
    </xf>
    <xf numFmtId="3" fontId="6" fillId="3" borderId="0" xfId="2" applyNumberFormat="1" applyFont="1" applyFill="1" applyBorder="1" applyAlignment="1">
      <alignment horizontal="center" vertical="center" wrapText="1"/>
    </xf>
    <xf numFmtId="3" fontId="5" fillId="3" borderId="0" xfId="2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8" fillId="3" borderId="0" xfId="2" applyFont="1" applyFill="1" applyBorder="1" applyAlignment="1">
      <alignment horizontal="center" vertical="center" wrapText="1"/>
    </xf>
    <xf numFmtId="3" fontId="18" fillId="3" borderId="0" xfId="2" applyNumberFormat="1" applyFont="1" applyFill="1" applyBorder="1" applyAlignment="1">
      <alignment horizontal="center" vertical="center" wrapText="1"/>
    </xf>
    <xf numFmtId="3" fontId="19" fillId="3" borderId="0" xfId="2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7" fillId="3" borderId="0" xfId="0" applyFont="1" applyFill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" fontId="3" fillId="0" borderId="0" xfId="0" applyNumberFormat="1" applyFont="1" applyAlignment="1">
      <alignment horizontal="center" vertical="center"/>
    </xf>
  </cellXfs>
  <cellStyles count="7">
    <cellStyle name="S4" xfId="3"/>
    <cellStyle name="S5" xfId="4"/>
    <cellStyle name="S6" xfId="5"/>
    <cellStyle name="Обычный" xfId="0" builtinId="0"/>
    <cellStyle name="Обычный 2" xfId="2"/>
    <cellStyle name="Финансовый" xfId="1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R.Usmanova/Desktop/&#1090;&#1072;&#1073;&#1083;&#1080;&#1094;&#1072;%20&#1082;&#1086;&#1084;&#1087;&#1083;&#1072;&#1077;&#1085;&#1089;/1%20&#1082;&#1074;%2025%20&#1075;/567%20&#1080;&#1083;&#1086;&#1074;&#1072;&#1083;&#1072;&#1088;%201%20&#1082;&#1074;%2025%20b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илова"/>
      <sheetName val="7 илова"/>
      <sheetName val="5 илова"/>
    </sheetNames>
    <sheetDataSet>
      <sheetData sheetId="0" refreshError="1"/>
      <sheetData sheetId="1" refreshError="1"/>
      <sheetData sheetId="2" refreshError="1">
        <row r="67">
          <cell r="H67">
            <v>71277.064999999988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workbookViewId="0">
      <selection activeCell="F12" sqref="F12"/>
    </sheetView>
  </sheetViews>
  <sheetFormatPr defaultRowHeight="12.75" x14ac:dyDescent="0.25"/>
  <cols>
    <col min="1" max="1" width="9.140625" style="5" customWidth="1"/>
    <col min="2" max="2" width="14.28515625" style="5" customWidth="1"/>
    <col min="3" max="3" width="22" style="5" customWidth="1"/>
    <col min="4" max="4" width="27.5703125" style="5" customWidth="1"/>
    <col min="5" max="5" width="14.28515625" style="5" customWidth="1"/>
    <col min="6" max="6" width="19.7109375" style="5" customWidth="1"/>
    <col min="7" max="7" width="13.7109375" style="5" customWidth="1"/>
    <col min="8" max="8" width="15.7109375" style="98" customWidth="1"/>
    <col min="9" max="9" width="21.85546875" style="5" customWidth="1"/>
    <col min="10" max="10" width="14.28515625" style="5" customWidth="1"/>
    <col min="11" max="11" width="12.140625" style="5" customWidth="1"/>
    <col min="12" max="12" width="19.28515625" style="5" customWidth="1"/>
    <col min="13" max="14" width="0" style="5" hidden="1" customWidth="1"/>
    <col min="15" max="256" width="9.140625" style="5"/>
    <col min="257" max="257" width="9.140625" style="5" customWidth="1"/>
    <col min="258" max="258" width="9.28515625" style="5" customWidth="1"/>
    <col min="259" max="259" width="17.5703125" style="5" customWidth="1"/>
    <col min="260" max="260" width="20.7109375" style="5" customWidth="1"/>
    <col min="261" max="261" width="14.28515625" style="5" customWidth="1"/>
    <col min="262" max="262" width="19.7109375" style="5" customWidth="1"/>
    <col min="263" max="263" width="11.7109375" style="5" customWidth="1"/>
    <col min="264" max="264" width="15.7109375" style="5" customWidth="1"/>
    <col min="265" max="266" width="14.28515625" style="5" customWidth="1"/>
    <col min="267" max="267" width="12.140625" style="5" customWidth="1"/>
    <col min="268" max="268" width="19.28515625" style="5" customWidth="1"/>
    <col min="269" max="512" width="9.140625" style="5"/>
    <col min="513" max="513" width="9.140625" style="5" customWidth="1"/>
    <col min="514" max="514" width="9.28515625" style="5" customWidth="1"/>
    <col min="515" max="515" width="17.5703125" style="5" customWidth="1"/>
    <col min="516" max="516" width="20.7109375" style="5" customWidth="1"/>
    <col min="517" max="517" width="14.28515625" style="5" customWidth="1"/>
    <col min="518" max="518" width="19.7109375" style="5" customWidth="1"/>
    <col min="519" max="519" width="11.7109375" style="5" customWidth="1"/>
    <col min="520" max="520" width="15.7109375" style="5" customWidth="1"/>
    <col min="521" max="522" width="14.28515625" style="5" customWidth="1"/>
    <col min="523" max="523" width="12.140625" style="5" customWidth="1"/>
    <col min="524" max="524" width="19.28515625" style="5" customWidth="1"/>
    <col min="525" max="768" width="9.140625" style="5"/>
    <col min="769" max="769" width="9.140625" style="5" customWidth="1"/>
    <col min="770" max="770" width="9.28515625" style="5" customWidth="1"/>
    <col min="771" max="771" width="17.5703125" style="5" customWidth="1"/>
    <col min="772" max="772" width="20.7109375" style="5" customWidth="1"/>
    <col min="773" max="773" width="14.28515625" style="5" customWidth="1"/>
    <col min="774" max="774" width="19.7109375" style="5" customWidth="1"/>
    <col min="775" max="775" width="11.7109375" style="5" customWidth="1"/>
    <col min="776" max="776" width="15.7109375" style="5" customWidth="1"/>
    <col min="777" max="778" width="14.28515625" style="5" customWidth="1"/>
    <col min="779" max="779" width="12.140625" style="5" customWidth="1"/>
    <col min="780" max="780" width="19.28515625" style="5" customWidth="1"/>
    <col min="781" max="1024" width="9.140625" style="5"/>
    <col min="1025" max="1025" width="9.140625" style="5" customWidth="1"/>
    <col min="1026" max="1026" width="9.28515625" style="5" customWidth="1"/>
    <col min="1027" max="1027" width="17.5703125" style="5" customWidth="1"/>
    <col min="1028" max="1028" width="20.7109375" style="5" customWidth="1"/>
    <col min="1029" max="1029" width="14.28515625" style="5" customWidth="1"/>
    <col min="1030" max="1030" width="19.7109375" style="5" customWidth="1"/>
    <col min="1031" max="1031" width="11.7109375" style="5" customWidth="1"/>
    <col min="1032" max="1032" width="15.7109375" style="5" customWidth="1"/>
    <col min="1033" max="1034" width="14.28515625" style="5" customWidth="1"/>
    <col min="1035" max="1035" width="12.140625" style="5" customWidth="1"/>
    <col min="1036" max="1036" width="19.28515625" style="5" customWidth="1"/>
    <col min="1037" max="1280" width="9.140625" style="5"/>
    <col min="1281" max="1281" width="9.140625" style="5" customWidth="1"/>
    <col min="1282" max="1282" width="9.28515625" style="5" customWidth="1"/>
    <col min="1283" max="1283" width="17.5703125" style="5" customWidth="1"/>
    <col min="1284" max="1284" width="20.7109375" style="5" customWidth="1"/>
    <col min="1285" max="1285" width="14.28515625" style="5" customWidth="1"/>
    <col min="1286" max="1286" width="19.7109375" style="5" customWidth="1"/>
    <col min="1287" max="1287" width="11.7109375" style="5" customWidth="1"/>
    <col min="1288" max="1288" width="15.7109375" style="5" customWidth="1"/>
    <col min="1289" max="1290" width="14.28515625" style="5" customWidth="1"/>
    <col min="1291" max="1291" width="12.140625" style="5" customWidth="1"/>
    <col min="1292" max="1292" width="19.28515625" style="5" customWidth="1"/>
    <col min="1293" max="1536" width="9.140625" style="5"/>
    <col min="1537" max="1537" width="9.140625" style="5" customWidth="1"/>
    <col min="1538" max="1538" width="9.28515625" style="5" customWidth="1"/>
    <col min="1539" max="1539" width="17.5703125" style="5" customWidth="1"/>
    <col min="1540" max="1540" width="20.7109375" style="5" customWidth="1"/>
    <col min="1541" max="1541" width="14.28515625" style="5" customWidth="1"/>
    <col min="1542" max="1542" width="19.7109375" style="5" customWidth="1"/>
    <col min="1543" max="1543" width="11.7109375" style="5" customWidth="1"/>
    <col min="1544" max="1544" width="15.7109375" style="5" customWidth="1"/>
    <col min="1545" max="1546" width="14.28515625" style="5" customWidth="1"/>
    <col min="1547" max="1547" width="12.140625" style="5" customWidth="1"/>
    <col min="1548" max="1548" width="19.28515625" style="5" customWidth="1"/>
    <col min="1549" max="1792" width="9.140625" style="5"/>
    <col min="1793" max="1793" width="9.140625" style="5" customWidth="1"/>
    <col min="1794" max="1794" width="9.28515625" style="5" customWidth="1"/>
    <col min="1795" max="1795" width="17.5703125" style="5" customWidth="1"/>
    <col min="1796" max="1796" width="20.7109375" style="5" customWidth="1"/>
    <col min="1797" max="1797" width="14.28515625" style="5" customWidth="1"/>
    <col min="1798" max="1798" width="19.7109375" style="5" customWidth="1"/>
    <col min="1799" max="1799" width="11.7109375" style="5" customWidth="1"/>
    <col min="1800" max="1800" width="15.7109375" style="5" customWidth="1"/>
    <col min="1801" max="1802" width="14.28515625" style="5" customWidth="1"/>
    <col min="1803" max="1803" width="12.140625" style="5" customWidth="1"/>
    <col min="1804" max="1804" width="19.28515625" style="5" customWidth="1"/>
    <col min="1805" max="2048" width="9.140625" style="5"/>
    <col min="2049" max="2049" width="9.140625" style="5" customWidth="1"/>
    <col min="2050" max="2050" width="9.28515625" style="5" customWidth="1"/>
    <col min="2051" max="2051" width="17.5703125" style="5" customWidth="1"/>
    <col min="2052" max="2052" width="20.7109375" style="5" customWidth="1"/>
    <col min="2053" max="2053" width="14.28515625" style="5" customWidth="1"/>
    <col min="2054" max="2054" width="19.7109375" style="5" customWidth="1"/>
    <col min="2055" max="2055" width="11.7109375" style="5" customWidth="1"/>
    <col min="2056" max="2056" width="15.7109375" style="5" customWidth="1"/>
    <col min="2057" max="2058" width="14.28515625" style="5" customWidth="1"/>
    <col min="2059" max="2059" width="12.140625" style="5" customWidth="1"/>
    <col min="2060" max="2060" width="19.28515625" style="5" customWidth="1"/>
    <col min="2061" max="2304" width="9.140625" style="5"/>
    <col min="2305" max="2305" width="9.140625" style="5" customWidth="1"/>
    <col min="2306" max="2306" width="9.28515625" style="5" customWidth="1"/>
    <col min="2307" max="2307" width="17.5703125" style="5" customWidth="1"/>
    <col min="2308" max="2308" width="20.7109375" style="5" customWidth="1"/>
    <col min="2309" max="2309" width="14.28515625" style="5" customWidth="1"/>
    <col min="2310" max="2310" width="19.7109375" style="5" customWidth="1"/>
    <col min="2311" max="2311" width="11.7109375" style="5" customWidth="1"/>
    <col min="2312" max="2312" width="15.7109375" style="5" customWidth="1"/>
    <col min="2313" max="2314" width="14.28515625" style="5" customWidth="1"/>
    <col min="2315" max="2315" width="12.140625" style="5" customWidth="1"/>
    <col min="2316" max="2316" width="19.28515625" style="5" customWidth="1"/>
    <col min="2317" max="2560" width="9.140625" style="5"/>
    <col min="2561" max="2561" width="9.140625" style="5" customWidth="1"/>
    <col min="2562" max="2562" width="9.28515625" style="5" customWidth="1"/>
    <col min="2563" max="2563" width="17.5703125" style="5" customWidth="1"/>
    <col min="2564" max="2564" width="20.7109375" style="5" customWidth="1"/>
    <col min="2565" max="2565" width="14.28515625" style="5" customWidth="1"/>
    <col min="2566" max="2566" width="19.7109375" style="5" customWidth="1"/>
    <col min="2567" max="2567" width="11.7109375" style="5" customWidth="1"/>
    <col min="2568" max="2568" width="15.7109375" style="5" customWidth="1"/>
    <col min="2569" max="2570" width="14.28515625" style="5" customWidth="1"/>
    <col min="2571" max="2571" width="12.140625" style="5" customWidth="1"/>
    <col min="2572" max="2572" width="19.28515625" style="5" customWidth="1"/>
    <col min="2573" max="2816" width="9.140625" style="5"/>
    <col min="2817" max="2817" width="9.140625" style="5" customWidth="1"/>
    <col min="2818" max="2818" width="9.28515625" style="5" customWidth="1"/>
    <col min="2819" max="2819" width="17.5703125" style="5" customWidth="1"/>
    <col min="2820" max="2820" width="20.7109375" style="5" customWidth="1"/>
    <col min="2821" max="2821" width="14.28515625" style="5" customWidth="1"/>
    <col min="2822" max="2822" width="19.7109375" style="5" customWidth="1"/>
    <col min="2823" max="2823" width="11.7109375" style="5" customWidth="1"/>
    <col min="2824" max="2824" width="15.7109375" style="5" customWidth="1"/>
    <col min="2825" max="2826" width="14.28515625" style="5" customWidth="1"/>
    <col min="2827" max="2827" width="12.140625" style="5" customWidth="1"/>
    <col min="2828" max="2828" width="19.28515625" style="5" customWidth="1"/>
    <col min="2829" max="3072" width="9.140625" style="5"/>
    <col min="3073" max="3073" width="9.140625" style="5" customWidth="1"/>
    <col min="3074" max="3074" width="9.28515625" style="5" customWidth="1"/>
    <col min="3075" max="3075" width="17.5703125" style="5" customWidth="1"/>
    <col min="3076" max="3076" width="20.7109375" style="5" customWidth="1"/>
    <col min="3077" max="3077" width="14.28515625" style="5" customWidth="1"/>
    <col min="3078" max="3078" width="19.7109375" style="5" customWidth="1"/>
    <col min="3079" max="3079" width="11.7109375" style="5" customWidth="1"/>
    <col min="3080" max="3080" width="15.7109375" style="5" customWidth="1"/>
    <col min="3081" max="3082" width="14.28515625" style="5" customWidth="1"/>
    <col min="3083" max="3083" width="12.140625" style="5" customWidth="1"/>
    <col min="3084" max="3084" width="19.28515625" style="5" customWidth="1"/>
    <col min="3085" max="3328" width="9.140625" style="5"/>
    <col min="3329" max="3329" width="9.140625" style="5" customWidth="1"/>
    <col min="3330" max="3330" width="9.28515625" style="5" customWidth="1"/>
    <col min="3331" max="3331" width="17.5703125" style="5" customWidth="1"/>
    <col min="3332" max="3332" width="20.7109375" style="5" customWidth="1"/>
    <col min="3333" max="3333" width="14.28515625" style="5" customWidth="1"/>
    <col min="3334" max="3334" width="19.7109375" style="5" customWidth="1"/>
    <col min="3335" max="3335" width="11.7109375" style="5" customWidth="1"/>
    <col min="3336" max="3336" width="15.7109375" style="5" customWidth="1"/>
    <col min="3337" max="3338" width="14.28515625" style="5" customWidth="1"/>
    <col min="3339" max="3339" width="12.140625" style="5" customWidth="1"/>
    <col min="3340" max="3340" width="19.28515625" style="5" customWidth="1"/>
    <col min="3341" max="3584" width="9.140625" style="5"/>
    <col min="3585" max="3585" width="9.140625" style="5" customWidth="1"/>
    <col min="3586" max="3586" width="9.28515625" style="5" customWidth="1"/>
    <col min="3587" max="3587" width="17.5703125" style="5" customWidth="1"/>
    <col min="3588" max="3588" width="20.7109375" style="5" customWidth="1"/>
    <col min="3589" max="3589" width="14.28515625" style="5" customWidth="1"/>
    <col min="3590" max="3590" width="19.7109375" style="5" customWidth="1"/>
    <col min="3591" max="3591" width="11.7109375" style="5" customWidth="1"/>
    <col min="3592" max="3592" width="15.7109375" style="5" customWidth="1"/>
    <col min="3593" max="3594" width="14.28515625" style="5" customWidth="1"/>
    <col min="3595" max="3595" width="12.140625" style="5" customWidth="1"/>
    <col min="3596" max="3596" width="19.28515625" style="5" customWidth="1"/>
    <col min="3597" max="3840" width="9.140625" style="5"/>
    <col min="3841" max="3841" width="9.140625" style="5" customWidth="1"/>
    <col min="3842" max="3842" width="9.28515625" style="5" customWidth="1"/>
    <col min="3843" max="3843" width="17.5703125" style="5" customWidth="1"/>
    <col min="3844" max="3844" width="20.7109375" style="5" customWidth="1"/>
    <col min="3845" max="3845" width="14.28515625" style="5" customWidth="1"/>
    <col min="3846" max="3846" width="19.7109375" style="5" customWidth="1"/>
    <col min="3847" max="3847" width="11.7109375" style="5" customWidth="1"/>
    <col min="3848" max="3848" width="15.7109375" style="5" customWidth="1"/>
    <col min="3849" max="3850" width="14.28515625" style="5" customWidth="1"/>
    <col min="3851" max="3851" width="12.140625" style="5" customWidth="1"/>
    <col min="3852" max="3852" width="19.28515625" style="5" customWidth="1"/>
    <col min="3853" max="4096" width="9.140625" style="5"/>
    <col min="4097" max="4097" width="9.140625" style="5" customWidth="1"/>
    <col min="4098" max="4098" width="9.28515625" style="5" customWidth="1"/>
    <col min="4099" max="4099" width="17.5703125" style="5" customWidth="1"/>
    <col min="4100" max="4100" width="20.7109375" style="5" customWidth="1"/>
    <col min="4101" max="4101" width="14.28515625" style="5" customWidth="1"/>
    <col min="4102" max="4102" width="19.7109375" style="5" customWidth="1"/>
    <col min="4103" max="4103" width="11.7109375" style="5" customWidth="1"/>
    <col min="4104" max="4104" width="15.7109375" style="5" customWidth="1"/>
    <col min="4105" max="4106" width="14.28515625" style="5" customWidth="1"/>
    <col min="4107" max="4107" width="12.140625" style="5" customWidth="1"/>
    <col min="4108" max="4108" width="19.28515625" style="5" customWidth="1"/>
    <col min="4109" max="4352" width="9.140625" style="5"/>
    <col min="4353" max="4353" width="9.140625" style="5" customWidth="1"/>
    <col min="4354" max="4354" width="9.28515625" style="5" customWidth="1"/>
    <col min="4355" max="4355" width="17.5703125" style="5" customWidth="1"/>
    <col min="4356" max="4356" width="20.7109375" style="5" customWidth="1"/>
    <col min="4357" max="4357" width="14.28515625" style="5" customWidth="1"/>
    <col min="4358" max="4358" width="19.7109375" style="5" customWidth="1"/>
    <col min="4359" max="4359" width="11.7109375" style="5" customWidth="1"/>
    <col min="4360" max="4360" width="15.7109375" style="5" customWidth="1"/>
    <col min="4361" max="4362" width="14.28515625" style="5" customWidth="1"/>
    <col min="4363" max="4363" width="12.140625" style="5" customWidth="1"/>
    <col min="4364" max="4364" width="19.28515625" style="5" customWidth="1"/>
    <col min="4365" max="4608" width="9.140625" style="5"/>
    <col min="4609" max="4609" width="9.140625" style="5" customWidth="1"/>
    <col min="4610" max="4610" width="9.28515625" style="5" customWidth="1"/>
    <col min="4611" max="4611" width="17.5703125" style="5" customWidth="1"/>
    <col min="4612" max="4612" width="20.7109375" style="5" customWidth="1"/>
    <col min="4613" max="4613" width="14.28515625" style="5" customWidth="1"/>
    <col min="4614" max="4614" width="19.7109375" style="5" customWidth="1"/>
    <col min="4615" max="4615" width="11.7109375" style="5" customWidth="1"/>
    <col min="4616" max="4616" width="15.7109375" style="5" customWidth="1"/>
    <col min="4617" max="4618" width="14.28515625" style="5" customWidth="1"/>
    <col min="4619" max="4619" width="12.140625" style="5" customWidth="1"/>
    <col min="4620" max="4620" width="19.28515625" style="5" customWidth="1"/>
    <col min="4621" max="4864" width="9.140625" style="5"/>
    <col min="4865" max="4865" width="9.140625" style="5" customWidth="1"/>
    <col min="4866" max="4866" width="9.28515625" style="5" customWidth="1"/>
    <col min="4867" max="4867" width="17.5703125" style="5" customWidth="1"/>
    <col min="4868" max="4868" width="20.7109375" style="5" customWidth="1"/>
    <col min="4869" max="4869" width="14.28515625" style="5" customWidth="1"/>
    <col min="4870" max="4870" width="19.7109375" style="5" customWidth="1"/>
    <col min="4871" max="4871" width="11.7109375" style="5" customWidth="1"/>
    <col min="4872" max="4872" width="15.7109375" style="5" customWidth="1"/>
    <col min="4873" max="4874" width="14.28515625" style="5" customWidth="1"/>
    <col min="4875" max="4875" width="12.140625" style="5" customWidth="1"/>
    <col min="4876" max="4876" width="19.28515625" style="5" customWidth="1"/>
    <col min="4877" max="5120" width="9.140625" style="5"/>
    <col min="5121" max="5121" width="9.140625" style="5" customWidth="1"/>
    <col min="5122" max="5122" width="9.28515625" style="5" customWidth="1"/>
    <col min="5123" max="5123" width="17.5703125" style="5" customWidth="1"/>
    <col min="5124" max="5124" width="20.7109375" style="5" customWidth="1"/>
    <col min="5125" max="5125" width="14.28515625" style="5" customWidth="1"/>
    <col min="5126" max="5126" width="19.7109375" style="5" customWidth="1"/>
    <col min="5127" max="5127" width="11.7109375" style="5" customWidth="1"/>
    <col min="5128" max="5128" width="15.7109375" style="5" customWidth="1"/>
    <col min="5129" max="5130" width="14.28515625" style="5" customWidth="1"/>
    <col min="5131" max="5131" width="12.140625" style="5" customWidth="1"/>
    <col min="5132" max="5132" width="19.28515625" style="5" customWidth="1"/>
    <col min="5133" max="5376" width="9.140625" style="5"/>
    <col min="5377" max="5377" width="9.140625" style="5" customWidth="1"/>
    <col min="5378" max="5378" width="9.28515625" style="5" customWidth="1"/>
    <col min="5379" max="5379" width="17.5703125" style="5" customWidth="1"/>
    <col min="5380" max="5380" width="20.7109375" style="5" customWidth="1"/>
    <col min="5381" max="5381" width="14.28515625" style="5" customWidth="1"/>
    <col min="5382" max="5382" width="19.7109375" style="5" customWidth="1"/>
    <col min="5383" max="5383" width="11.7109375" style="5" customWidth="1"/>
    <col min="5384" max="5384" width="15.7109375" style="5" customWidth="1"/>
    <col min="5385" max="5386" width="14.28515625" style="5" customWidth="1"/>
    <col min="5387" max="5387" width="12.140625" style="5" customWidth="1"/>
    <col min="5388" max="5388" width="19.28515625" style="5" customWidth="1"/>
    <col min="5389" max="5632" width="9.140625" style="5"/>
    <col min="5633" max="5633" width="9.140625" style="5" customWidth="1"/>
    <col min="5634" max="5634" width="9.28515625" style="5" customWidth="1"/>
    <col min="5635" max="5635" width="17.5703125" style="5" customWidth="1"/>
    <col min="5636" max="5636" width="20.7109375" style="5" customWidth="1"/>
    <col min="5637" max="5637" width="14.28515625" style="5" customWidth="1"/>
    <col min="5638" max="5638" width="19.7109375" style="5" customWidth="1"/>
    <col min="5639" max="5639" width="11.7109375" style="5" customWidth="1"/>
    <col min="5640" max="5640" width="15.7109375" style="5" customWidth="1"/>
    <col min="5641" max="5642" width="14.28515625" style="5" customWidth="1"/>
    <col min="5643" max="5643" width="12.140625" style="5" customWidth="1"/>
    <col min="5644" max="5644" width="19.28515625" style="5" customWidth="1"/>
    <col min="5645" max="5888" width="9.140625" style="5"/>
    <col min="5889" max="5889" width="9.140625" style="5" customWidth="1"/>
    <col min="5890" max="5890" width="9.28515625" style="5" customWidth="1"/>
    <col min="5891" max="5891" width="17.5703125" style="5" customWidth="1"/>
    <col min="5892" max="5892" width="20.7109375" style="5" customWidth="1"/>
    <col min="5893" max="5893" width="14.28515625" style="5" customWidth="1"/>
    <col min="5894" max="5894" width="19.7109375" style="5" customWidth="1"/>
    <col min="5895" max="5895" width="11.7109375" style="5" customWidth="1"/>
    <col min="5896" max="5896" width="15.7109375" style="5" customWidth="1"/>
    <col min="5897" max="5898" width="14.28515625" style="5" customWidth="1"/>
    <col min="5899" max="5899" width="12.140625" style="5" customWidth="1"/>
    <col min="5900" max="5900" width="19.28515625" style="5" customWidth="1"/>
    <col min="5901" max="6144" width="9.140625" style="5"/>
    <col min="6145" max="6145" width="9.140625" style="5" customWidth="1"/>
    <col min="6146" max="6146" width="9.28515625" style="5" customWidth="1"/>
    <col min="6147" max="6147" width="17.5703125" style="5" customWidth="1"/>
    <col min="6148" max="6148" width="20.7109375" style="5" customWidth="1"/>
    <col min="6149" max="6149" width="14.28515625" style="5" customWidth="1"/>
    <col min="6150" max="6150" width="19.7109375" style="5" customWidth="1"/>
    <col min="6151" max="6151" width="11.7109375" style="5" customWidth="1"/>
    <col min="6152" max="6152" width="15.7109375" style="5" customWidth="1"/>
    <col min="6153" max="6154" width="14.28515625" style="5" customWidth="1"/>
    <col min="6155" max="6155" width="12.140625" style="5" customWidth="1"/>
    <col min="6156" max="6156" width="19.28515625" style="5" customWidth="1"/>
    <col min="6157" max="6400" width="9.140625" style="5"/>
    <col min="6401" max="6401" width="9.140625" style="5" customWidth="1"/>
    <col min="6402" max="6402" width="9.28515625" style="5" customWidth="1"/>
    <col min="6403" max="6403" width="17.5703125" style="5" customWidth="1"/>
    <col min="6404" max="6404" width="20.7109375" style="5" customWidth="1"/>
    <col min="6405" max="6405" width="14.28515625" style="5" customWidth="1"/>
    <col min="6406" max="6406" width="19.7109375" style="5" customWidth="1"/>
    <col min="6407" max="6407" width="11.7109375" style="5" customWidth="1"/>
    <col min="6408" max="6408" width="15.7109375" style="5" customWidth="1"/>
    <col min="6409" max="6410" width="14.28515625" style="5" customWidth="1"/>
    <col min="6411" max="6411" width="12.140625" style="5" customWidth="1"/>
    <col min="6412" max="6412" width="19.28515625" style="5" customWidth="1"/>
    <col min="6413" max="6656" width="9.140625" style="5"/>
    <col min="6657" max="6657" width="9.140625" style="5" customWidth="1"/>
    <col min="6658" max="6658" width="9.28515625" style="5" customWidth="1"/>
    <col min="6659" max="6659" width="17.5703125" style="5" customWidth="1"/>
    <col min="6660" max="6660" width="20.7109375" style="5" customWidth="1"/>
    <col min="6661" max="6661" width="14.28515625" style="5" customWidth="1"/>
    <col min="6662" max="6662" width="19.7109375" style="5" customWidth="1"/>
    <col min="6663" max="6663" width="11.7109375" style="5" customWidth="1"/>
    <col min="6664" max="6664" width="15.7109375" style="5" customWidth="1"/>
    <col min="6665" max="6666" width="14.28515625" style="5" customWidth="1"/>
    <col min="6667" max="6667" width="12.140625" style="5" customWidth="1"/>
    <col min="6668" max="6668" width="19.28515625" style="5" customWidth="1"/>
    <col min="6669" max="6912" width="9.140625" style="5"/>
    <col min="6913" max="6913" width="9.140625" style="5" customWidth="1"/>
    <col min="6914" max="6914" width="9.28515625" style="5" customWidth="1"/>
    <col min="6915" max="6915" width="17.5703125" style="5" customWidth="1"/>
    <col min="6916" max="6916" width="20.7109375" style="5" customWidth="1"/>
    <col min="6917" max="6917" width="14.28515625" style="5" customWidth="1"/>
    <col min="6918" max="6918" width="19.7109375" style="5" customWidth="1"/>
    <col min="6919" max="6919" width="11.7109375" style="5" customWidth="1"/>
    <col min="6920" max="6920" width="15.7109375" style="5" customWidth="1"/>
    <col min="6921" max="6922" width="14.28515625" style="5" customWidth="1"/>
    <col min="6923" max="6923" width="12.140625" style="5" customWidth="1"/>
    <col min="6924" max="6924" width="19.28515625" style="5" customWidth="1"/>
    <col min="6925" max="7168" width="9.140625" style="5"/>
    <col min="7169" max="7169" width="9.140625" style="5" customWidth="1"/>
    <col min="7170" max="7170" width="9.28515625" style="5" customWidth="1"/>
    <col min="7171" max="7171" width="17.5703125" style="5" customWidth="1"/>
    <col min="7172" max="7172" width="20.7109375" style="5" customWidth="1"/>
    <col min="7173" max="7173" width="14.28515625" style="5" customWidth="1"/>
    <col min="7174" max="7174" width="19.7109375" style="5" customWidth="1"/>
    <col min="7175" max="7175" width="11.7109375" style="5" customWidth="1"/>
    <col min="7176" max="7176" width="15.7109375" style="5" customWidth="1"/>
    <col min="7177" max="7178" width="14.28515625" style="5" customWidth="1"/>
    <col min="7179" max="7179" width="12.140625" style="5" customWidth="1"/>
    <col min="7180" max="7180" width="19.28515625" style="5" customWidth="1"/>
    <col min="7181" max="7424" width="9.140625" style="5"/>
    <col min="7425" max="7425" width="9.140625" style="5" customWidth="1"/>
    <col min="7426" max="7426" width="9.28515625" style="5" customWidth="1"/>
    <col min="7427" max="7427" width="17.5703125" style="5" customWidth="1"/>
    <col min="7428" max="7428" width="20.7109375" style="5" customWidth="1"/>
    <col min="7429" max="7429" width="14.28515625" style="5" customWidth="1"/>
    <col min="7430" max="7430" width="19.7109375" style="5" customWidth="1"/>
    <col min="7431" max="7431" width="11.7109375" style="5" customWidth="1"/>
    <col min="7432" max="7432" width="15.7109375" style="5" customWidth="1"/>
    <col min="7433" max="7434" width="14.28515625" style="5" customWidth="1"/>
    <col min="7435" max="7435" width="12.140625" style="5" customWidth="1"/>
    <col min="7436" max="7436" width="19.28515625" style="5" customWidth="1"/>
    <col min="7437" max="7680" width="9.140625" style="5"/>
    <col min="7681" max="7681" width="9.140625" style="5" customWidth="1"/>
    <col min="7682" max="7682" width="9.28515625" style="5" customWidth="1"/>
    <col min="7683" max="7683" width="17.5703125" style="5" customWidth="1"/>
    <col min="7684" max="7684" width="20.7109375" style="5" customWidth="1"/>
    <col min="7685" max="7685" width="14.28515625" style="5" customWidth="1"/>
    <col min="7686" max="7686" width="19.7109375" style="5" customWidth="1"/>
    <col min="7687" max="7687" width="11.7109375" style="5" customWidth="1"/>
    <col min="7688" max="7688" width="15.7109375" style="5" customWidth="1"/>
    <col min="7689" max="7690" width="14.28515625" style="5" customWidth="1"/>
    <col min="7691" max="7691" width="12.140625" style="5" customWidth="1"/>
    <col min="7692" max="7692" width="19.28515625" style="5" customWidth="1"/>
    <col min="7693" max="7936" width="9.140625" style="5"/>
    <col min="7937" max="7937" width="9.140625" style="5" customWidth="1"/>
    <col min="7938" max="7938" width="9.28515625" style="5" customWidth="1"/>
    <col min="7939" max="7939" width="17.5703125" style="5" customWidth="1"/>
    <col min="7940" max="7940" width="20.7109375" style="5" customWidth="1"/>
    <col min="7941" max="7941" width="14.28515625" style="5" customWidth="1"/>
    <col min="7942" max="7942" width="19.7109375" style="5" customWidth="1"/>
    <col min="7943" max="7943" width="11.7109375" style="5" customWidth="1"/>
    <col min="7944" max="7944" width="15.7109375" style="5" customWidth="1"/>
    <col min="7945" max="7946" width="14.28515625" style="5" customWidth="1"/>
    <col min="7947" max="7947" width="12.140625" style="5" customWidth="1"/>
    <col min="7948" max="7948" width="19.28515625" style="5" customWidth="1"/>
    <col min="7949" max="8192" width="9.140625" style="5"/>
    <col min="8193" max="8193" width="9.140625" style="5" customWidth="1"/>
    <col min="8194" max="8194" width="9.28515625" style="5" customWidth="1"/>
    <col min="8195" max="8195" width="17.5703125" style="5" customWidth="1"/>
    <col min="8196" max="8196" width="20.7109375" style="5" customWidth="1"/>
    <col min="8197" max="8197" width="14.28515625" style="5" customWidth="1"/>
    <col min="8198" max="8198" width="19.7109375" style="5" customWidth="1"/>
    <col min="8199" max="8199" width="11.7109375" style="5" customWidth="1"/>
    <col min="8200" max="8200" width="15.7109375" style="5" customWidth="1"/>
    <col min="8201" max="8202" width="14.28515625" style="5" customWidth="1"/>
    <col min="8203" max="8203" width="12.140625" style="5" customWidth="1"/>
    <col min="8204" max="8204" width="19.28515625" style="5" customWidth="1"/>
    <col min="8205" max="8448" width="9.140625" style="5"/>
    <col min="8449" max="8449" width="9.140625" style="5" customWidth="1"/>
    <col min="8450" max="8450" width="9.28515625" style="5" customWidth="1"/>
    <col min="8451" max="8451" width="17.5703125" style="5" customWidth="1"/>
    <col min="8452" max="8452" width="20.7109375" style="5" customWidth="1"/>
    <col min="8453" max="8453" width="14.28515625" style="5" customWidth="1"/>
    <col min="8454" max="8454" width="19.7109375" style="5" customWidth="1"/>
    <col min="8455" max="8455" width="11.7109375" style="5" customWidth="1"/>
    <col min="8456" max="8456" width="15.7109375" style="5" customWidth="1"/>
    <col min="8457" max="8458" width="14.28515625" style="5" customWidth="1"/>
    <col min="8459" max="8459" width="12.140625" style="5" customWidth="1"/>
    <col min="8460" max="8460" width="19.28515625" style="5" customWidth="1"/>
    <col min="8461" max="8704" width="9.140625" style="5"/>
    <col min="8705" max="8705" width="9.140625" style="5" customWidth="1"/>
    <col min="8706" max="8706" width="9.28515625" style="5" customWidth="1"/>
    <col min="8707" max="8707" width="17.5703125" style="5" customWidth="1"/>
    <col min="8708" max="8708" width="20.7109375" style="5" customWidth="1"/>
    <col min="8709" max="8709" width="14.28515625" style="5" customWidth="1"/>
    <col min="8710" max="8710" width="19.7109375" style="5" customWidth="1"/>
    <col min="8711" max="8711" width="11.7109375" style="5" customWidth="1"/>
    <col min="8712" max="8712" width="15.7109375" style="5" customWidth="1"/>
    <col min="8713" max="8714" width="14.28515625" style="5" customWidth="1"/>
    <col min="8715" max="8715" width="12.140625" style="5" customWidth="1"/>
    <col min="8716" max="8716" width="19.28515625" style="5" customWidth="1"/>
    <col min="8717" max="8960" width="9.140625" style="5"/>
    <col min="8961" max="8961" width="9.140625" style="5" customWidth="1"/>
    <col min="8962" max="8962" width="9.28515625" style="5" customWidth="1"/>
    <col min="8963" max="8963" width="17.5703125" style="5" customWidth="1"/>
    <col min="8964" max="8964" width="20.7109375" style="5" customWidth="1"/>
    <col min="8965" max="8965" width="14.28515625" style="5" customWidth="1"/>
    <col min="8966" max="8966" width="19.7109375" style="5" customWidth="1"/>
    <col min="8967" max="8967" width="11.7109375" style="5" customWidth="1"/>
    <col min="8968" max="8968" width="15.7109375" style="5" customWidth="1"/>
    <col min="8969" max="8970" width="14.28515625" style="5" customWidth="1"/>
    <col min="8971" max="8971" width="12.140625" style="5" customWidth="1"/>
    <col min="8972" max="8972" width="19.28515625" style="5" customWidth="1"/>
    <col min="8973" max="9216" width="9.140625" style="5"/>
    <col min="9217" max="9217" width="9.140625" style="5" customWidth="1"/>
    <col min="9218" max="9218" width="9.28515625" style="5" customWidth="1"/>
    <col min="9219" max="9219" width="17.5703125" style="5" customWidth="1"/>
    <col min="9220" max="9220" width="20.7109375" style="5" customWidth="1"/>
    <col min="9221" max="9221" width="14.28515625" style="5" customWidth="1"/>
    <col min="9222" max="9222" width="19.7109375" style="5" customWidth="1"/>
    <col min="9223" max="9223" width="11.7109375" style="5" customWidth="1"/>
    <col min="9224" max="9224" width="15.7109375" style="5" customWidth="1"/>
    <col min="9225" max="9226" width="14.28515625" style="5" customWidth="1"/>
    <col min="9227" max="9227" width="12.140625" style="5" customWidth="1"/>
    <col min="9228" max="9228" width="19.28515625" style="5" customWidth="1"/>
    <col min="9229" max="9472" width="9.140625" style="5"/>
    <col min="9473" max="9473" width="9.140625" style="5" customWidth="1"/>
    <col min="9474" max="9474" width="9.28515625" style="5" customWidth="1"/>
    <col min="9475" max="9475" width="17.5703125" style="5" customWidth="1"/>
    <col min="9476" max="9476" width="20.7109375" style="5" customWidth="1"/>
    <col min="9477" max="9477" width="14.28515625" style="5" customWidth="1"/>
    <col min="9478" max="9478" width="19.7109375" style="5" customWidth="1"/>
    <col min="9479" max="9479" width="11.7109375" style="5" customWidth="1"/>
    <col min="9480" max="9480" width="15.7109375" style="5" customWidth="1"/>
    <col min="9481" max="9482" width="14.28515625" style="5" customWidth="1"/>
    <col min="9483" max="9483" width="12.140625" style="5" customWidth="1"/>
    <col min="9484" max="9484" width="19.28515625" style="5" customWidth="1"/>
    <col min="9485" max="9728" width="9.140625" style="5"/>
    <col min="9729" max="9729" width="9.140625" style="5" customWidth="1"/>
    <col min="9730" max="9730" width="9.28515625" style="5" customWidth="1"/>
    <col min="9731" max="9731" width="17.5703125" style="5" customWidth="1"/>
    <col min="9732" max="9732" width="20.7109375" style="5" customWidth="1"/>
    <col min="9733" max="9733" width="14.28515625" style="5" customWidth="1"/>
    <col min="9734" max="9734" width="19.7109375" style="5" customWidth="1"/>
    <col min="9735" max="9735" width="11.7109375" style="5" customWidth="1"/>
    <col min="9736" max="9736" width="15.7109375" style="5" customWidth="1"/>
    <col min="9737" max="9738" width="14.28515625" style="5" customWidth="1"/>
    <col min="9739" max="9739" width="12.140625" style="5" customWidth="1"/>
    <col min="9740" max="9740" width="19.28515625" style="5" customWidth="1"/>
    <col min="9741" max="9984" width="9.140625" style="5"/>
    <col min="9985" max="9985" width="9.140625" style="5" customWidth="1"/>
    <col min="9986" max="9986" width="9.28515625" style="5" customWidth="1"/>
    <col min="9987" max="9987" width="17.5703125" style="5" customWidth="1"/>
    <col min="9988" max="9988" width="20.7109375" style="5" customWidth="1"/>
    <col min="9989" max="9989" width="14.28515625" style="5" customWidth="1"/>
    <col min="9990" max="9990" width="19.7109375" style="5" customWidth="1"/>
    <col min="9991" max="9991" width="11.7109375" style="5" customWidth="1"/>
    <col min="9992" max="9992" width="15.7109375" style="5" customWidth="1"/>
    <col min="9993" max="9994" width="14.28515625" style="5" customWidth="1"/>
    <col min="9995" max="9995" width="12.140625" style="5" customWidth="1"/>
    <col min="9996" max="9996" width="19.28515625" style="5" customWidth="1"/>
    <col min="9997" max="10240" width="9.140625" style="5"/>
    <col min="10241" max="10241" width="9.140625" style="5" customWidth="1"/>
    <col min="10242" max="10242" width="9.28515625" style="5" customWidth="1"/>
    <col min="10243" max="10243" width="17.5703125" style="5" customWidth="1"/>
    <col min="10244" max="10244" width="20.7109375" style="5" customWidth="1"/>
    <col min="10245" max="10245" width="14.28515625" style="5" customWidth="1"/>
    <col min="10246" max="10246" width="19.7109375" style="5" customWidth="1"/>
    <col min="10247" max="10247" width="11.7109375" style="5" customWidth="1"/>
    <col min="10248" max="10248" width="15.7109375" style="5" customWidth="1"/>
    <col min="10249" max="10250" width="14.28515625" style="5" customWidth="1"/>
    <col min="10251" max="10251" width="12.140625" style="5" customWidth="1"/>
    <col min="10252" max="10252" width="19.28515625" style="5" customWidth="1"/>
    <col min="10253" max="10496" width="9.140625" style="5"/>
    <col min="10497" max="10497" width="9.140625" style="5" customWidth="1"/>
    <col min="10498" max="10498" width="9.28515625" style="5" customWidth="1"/>
    <col min="10499" max="10499" width="17.5703125" style="5" customWidth="1"/>
    <col min="10500" max="10500" width="20.7109375" style="5" customWidth="1"/>
    <col min="10501" max="10501" width="14.28515625" style="5" customWidth="1"/>
    <col min="10502" max="10502" width="19.7109375" style="5" customWidth="1"/>
    <col min="10503" max="10503" width="11.7109375" style="5" customWidth="1"/>
    <col min="10504" max="10504" width="15.7109375" style="5" customWidth="1"/>
    <col min="10505" max="10506" width="14.28515625" style="5" customWidth="1"/>
    <col min="10507" max="10507" width="12.140625" style="5" customWidth="1"/>
    <col min="10508" max="10508" width="19.28515625" style="5" customWidth="1"/>
    <col min="10509" max="10752" width="9.140625" style="5"/>
    <col min="10753" max="10753" width="9.140625" style="5" customWidth="1"/>
    <col min="10754" max="10754" width="9.28515625" style="5" customWidth="1"/>
    <col min="10755" max="10755" width="17.5703125" style="5" customWidth="1"/>
    <col min="10756" max="10756" width="20.7109375" style="5" customWidth="1"/>
    <col min="10757" max="10757" width="14.28515625" style="5" customWidth="1"/>
    <col min="10758" max="10758" width="19.7109375" style="5" customWidth="1"/>
    <col min="10759" max="10759" width="11.7109375" style="5" customWidth="1"/>
    <col min="10760" max="10760" width="15.7109375" style="5" customWidth="1"/>
    <col min="10761" max="10762" width="14.28515625" style="5" customWidth="1"/>
    <col min="10763" max="10763" width="12.140625" style="5" customWidth="1"/>
    <col min="10764" max="10764" width="19.28515625" style="5" customWidth="1"/>
    <col min="10765" max="11008" width="9.140625" style="5"/>
    <col min="11009" max="11009" width="9.140625" style="5" customWidth="1"/>
    <col min="11010" max="11010" width="9.28515625" style="5" customWidth="1"/>
    <col min="11011" max="11011" width="17.5703125" style="5" customWidth="1"/>
    <col min="11012" max="11012" width="20.7109375" style="5" customWidth="1"/>
    <col min="11013" max="11013" width="14.28515625" style="5" customWidth="1"/>
    <col min="11014" max="11014" width="19.7109375" style="5" customWidth="1"/>
    <col min="11015" max="11015" width="11.7109375" style="5" customWidth="1"/>
    <col min="11016" max="11016" width="15.7109375" style="5" customWidth="1"/>
    <col min="11017" max="11018" width="14.28515625" style="5" customWidth="1"/>
    <col min="11019" max="11019" width="12.140625" style="5" customWidth="1"/>
    <col min="11020" max="11020" width="19.28515625" style="5" customWidth="1"/>
    <col min="11021" max="11264" width="9.140625" style="5"/>
    <col min="11265" max="11265" width="9.140625" style="5" customWidth="1"/>
    <col min="11266" max="11266" width="9.28515625" style="5" customWidth="1"/>
    <col min="11267" max="11267" width="17.5703125" style="5" customWidth="1"/>
    <col min="11268" max="11268" width="20.7109375" style="5" customWidth="1"/>
    <col min="11269" max="11269" width="14.28515625" style="5" customWidth="1"/>
    <col min="11270" max="11270" width="19.7109375" style="5" customWidth="1"/>
    <col min="11271" max="11271" width="11.7109375" style="5" customWidth="1"/>
    <col min="11272" max="11272" width="15.7109375" style="5" customWidth="1"/>
    <col min="11273" max="11274" width="14.28515625" style="5" customWidth="1"/>
    <col min="11275" max="11275" width="12.140625" style="5" customWidth="1"/>
    <col min="11276" max="11276" width="19.28515625" style="5" customWidth="1"/>
    <col min="11277" max="11520" width="9.140625" style="5"/>
    <col min="11521" max="11521" width="9.140625" style="5" customWidth="1"/>
    <col min="11522" max="11522" width="9.28515625" style="5" customWidth="1"/>
    <col min="11523" max="11523" width="17.5703125" style="5" customWidth="1"/>
    <col min="11524" max="11524" width="20.7109375" style="5" customWidth="1"/>
    <col min="11525" max="11525" width="14.28515625" style="5" customWidth="1"/>
    <col min="11526" max="11526" width="19.7109375" style="5" customWidth="1"/>
    <col min="11527" max="11527" width="11.7109375" style="5" customWidth="1"/>
    <col min="11528" max="11528" width="15.7109375" style="5" customWidth="1"/>
    <col min="11529" max="11530" width="14.28515625" style="5" customWidth="1"/>
    <col min="11531" max="11531" width="12.140625" style="5" customWidth="1"/>
    <col min="11532" max="11532" width="19.28515625" style="5" customWidth="1"/>
    <col min="11533" max="11776" width="9.140625" style="5"/>
    <col min="11777" max="11777" width="9.140625" style="5" customWidth="1"/>
    <col min="11778" max="11778" width="9.28515625" style="5" customWidth="1"/>
    <col min="11779" max="11779" width="17.5703125" style="5" customWidth="1"/>
    <col min="11780" max="11780" width="20.7109375" style="5" customWidth="1"/>
    <col min="11781" max="11781" width="14.28515625" style="5" customWidth="1"/>
    <col min="11782" max="11782" width="19.7109375" style="5" customWidth="1"/>
    <col min="11783" max="11783" width="11.7109375" style="5" customWidth="1"/>
    <col min="11784" max="11784" width="15.7109375" style="5" customWidth="1"/>
    <col min="11785" max="11786" width="14.28515625" style="5" customWidth="1"/>
    <col min="11787" max="11787" width="12.140625" style="5" customWidth="1"/>
    <col min="11788" max="11788" width="19.28515625" style="5" customWidth="1"/>
    <col min="11789" max="12032" width="9.140625" style="5"/>
    <col min="12033" max="12033" width="9.140625" style="5" customWidth="1"/>
    <col min="12034" max="12034" width="9.28515625" style="5" customWidth="1"/>
    <col min="12035" max="12035" width="17.5703125" style="5" customWidth="1"/>
    <col min="12036" max="12036" width="20.7109375" style="5" customWidth="1"/>
    <col min="12037" max="12037" width="14.28515625" style="5" customWidth="1"/>
    <col min="12038" max="12038" width="19.7109375" style="5" customWidth="1"/>
    <col min="12039" max="12039" width="11.7109375" style="5" customWidth="1"/>
    <col min="12040" max="12040" width="15.7109375" style="5" customWidth="1"/>
    <col min="12041" max="12042" width="14.28515625" style="5" customWidth="1"/>
    <col min="12043" max="12043" width="12.140625" style="5" customWidth="1"/>
    <col min="12044" max="12044" width="19.28515625" style="5" customWidth="1"/>
    <col min="12045" max="12288" width="9.140625" style="5"/>
    <col min="12289" max="12289" width="9.140625" style="5" customWidth="1"/>
    <col min="12290" max="12290" width="9.28515625" style="5" customWidth="1"/>
    <col min="12291" max="12291" width="17.5703125" style="5" customWidth="1"/>
    <col min="12292" max="12292" width="20.7109375" style="5" customWidth="1"/>
    <col min="12293" max="12293" width="14.28515625" style="5" customWidth="1"/>
    <col min="12294" max="12294" width="19.7109375" style="5" customWidth="1"/>
    <col min="12295" max="12295" width="11.7109375" style="5" customWidth="1"/>
    <col min="12296" max="12296" width="15.7109375" style="5" customWidth="1"/>
    <col min="12297" max="12298" width="14.28515625" style="5" customWidth="1"/>
    <col min="12299" max="12299" width="12.140625" style="5" customWidth="1"/>
    <col min="12300" max="12300" width="19.28515625" style="5" customWidth="1"/>
    <col min="12301" max="12544" width="9.140625" style="5"/>
    <col min="12545" max="12545" width="9.140625" style="5" customWidth="1"/>
    <col min="12546" max="12546" width="9.28515625" style="5" customWidth="1"/>
    <col min="12547" max="12547" width="17.5703125" style="5" customWidth="1"/>
    <col min="12548" max="12548" width="20.7109375" style="5" customWidth="1"/>
    <col min="12549" max="12549" width="14.28515625" style="5" customWidth="1"/>
    <col min="12550" max="12550" width="19.7109375" style="5" customWidth="1"/>
    <col min="12551" max="12551" width="11.7109375" style="5" customWidth="1"/>
    <col min="12552" max="12552" width="15.7109375" style="5" customWidth="1"/>
    <col min="12553" max="12554" width="14.28515625" style="5" customWidth="1"/>
    <col min="12555" max="12555" width="12.140625" style="5" customWidth="1"/>
    <col min="12556" max="12556" width="19.28515625" style="5" customWidth="1"/>
    <col min="12557" max="12800" width="9.140625" style="5"/>
    <col min="12801" max="12801" width="9.140625" style="5" customWidth="1"/>
    <col min="12802" max="12802" width="9.28515625" style="5" customWidth="1"/>
    <col min="12803" max="12803" width="17.5703125" style="5" customWidth="1"/>
    <col min="12804" max="12804" width="20.7109375" style="5" customWidth="1"/>
    <col min="12805" max="12805" width="14.28515625" style="5" customWidth="1"/>
    <col min="12806" max="12806" width="19.7109375" style="5" customWidth="1"/>
    <col min="12807" max="12807" width="11.7109375" style="5" customWidth="1"/>
    <col min="12808" max="12808" width="15.7109375" style="5" customWidth="1"/>
    <col min="12809" max="12810" width="14.28515625" style="5" customWidth="1"/>
    <col min="12811" max="12811" width="12.140625" style="5" customWidth="1"/>
    <col min="12812" max="12812" width="19.28515625" style="5" customWidth="1"/>
    <col min="12813" max="13056" width="9.140625" style="5"/>
    <col min="13057" max="13057" width="9.140625" style="5" customWidth="1"/>
    <col min="13058" max="13058" width="9.28515625" style="5" customWidth="1"/>
    <col min="13059" max="13059" width="17.5703125" style="5" customWidth="1"/>
    <col min="13060" max="13060" width="20.7109375" style="5" customWidth="1"/>
    <col min="13061" max="13061" width="14.28515625" style="5" customWidth="1"/>
    <col min="13062" max="13062" width="19.7109375" style="5" customWidth="1"/>
    <col min="13063" max="13063" width="11.7109375" style="5" customWidth="1"/>
    <col min="13064" max="13064" width="15.7109375" style="5" customWidth="1"/>
    <col min="13065" max="13066" width="14.28515625" style="5" customWidth="1"/>
    <col min="13067" max="13067" width="12.140625" style="5" customWidth="1"/>
    <col min="13068" max="13068" width="19.28515625" style="5" customWidth="1"/>
    <col min="13069" max="13312" width="9.140625" style="5"/>
    <col min="13313" max="13313" width="9.140625" style="5" customWidth="1"/>
    <col min="13314" max="13314" width="9.28515625" style="5" customWidth="1"/>
    <col min="13315" max="13315" width="17.5703125" style="5" customWidth="1"/>
    <col min="13316" max="13316" width="20.7109375" style="5" customWidth="1"/>
    <col min="13317" max="13317" width="14.28515625" style="5" customWidth="1"/>
    <col min="13318" max="13318" width="19.7109375" style="5" customWidth="1"/>
    <col min="13319" max="13319" width="11.7109375" style="5" customWidth="1"/>
    <col min="13320" max="13320" width="15.7109375" style="5" customWidth="1"/>
    <col min="13321" max="13322" width="14.28515625" style="5" customWidth="1"/>
    <col min="13323" max="13323" width="12.140625" style="5" customWidth="1"/>
    <col min="13324" max="13324" width="19.28515625" style="5" customWidth="1"/>
    <col min="13325" max="13568" width="9.140625" style="5"/>
    <col min="13569" max="13569" width="9.140625" style="5" customWidth="1"/>
    <col min="13570" max="13570" width="9.28515625" style="5" customWidth="1"/>
    <col min="13571" max="13571" width="17.5703125" style="5" customWidth="1"/>
    <col min="13572" max="13572" width="20.7109375" style="5" customWidth="1"/>
    <col min="13573" max="13573" width="14.28515625" style="5" customWidth="1"/>
    <col min="13574" max="13574" width="19.7109375" style="5" customWidth="1"/>
    <col min="13575" max="13575" width="11.7109375" style="5" customWidth="1"/>
    <col min="13576" max="13576" width="15.7109375" style="5" customWidth="1"/>
    <col min="13577" max="13578" width="14.28515625" style="5" customWidth="1"/>
    <col min="13579" max="13579" width="12.140625" style="5" customWidth="1"/>
    <col min="13580" max="13580" width="19.28515625" style="5" customWidth="1"/>
    <col min="13581" max="13824" width="9.140625" style="5"/>
    <col min="13825" max="13825" width="9.140625" style="5" customWidth="1"/>
    <col min="13826" max="13826" width="9.28515625" style="5" customWidth="1"/>
    <col min="13827" max="13827" width="17.5703125" style="5" customWidth="1"/>
    <col min="13828" max="13828" width="20.7109375" style="5" customWidth="1"/>
    <col min="13829" max="13829" width="14.28515625" style="5" customWidth="1"/>
    <col min="13830" max="13830" width="19.7109375" style="5" customWidth="1"/>
    <col min="13831" max="13831" width="11.7109375" style="5" customWidth="1"/>
    <col min="13832" max="13832" width="15.7109375" style="5" customWidth="1"/>
    <col min="13833" max="13834" width="14.28515625" style="5" customWidth="1"/>
    <col min="13835" max="13835" width="12.140625" style="5" customWidth="1"/>
    <col min="13836" max="13836" width="19.28515625" style="5" customWidth="1"/>
    <col min="13837" max="14080" width="9.140625" style="5"/>
    <col min="14081" max="14081" width="9.140625" style="5" customWidth="1"/>
    <col min="14082" max="14082" width="9.28515625" style="5" customWidth="1"/>
    <col min="14083" max="14083" width="17.5703125" style="5" customWidth="1"/>
    <col min="14084" max="14084" width="20.7109375" style="5" customWidth="1"/>
    <col min="14085" max="14085" width="14.28515625" style="5" customWidth="1"/>
    <col min="14086" max="14086" width="19.7109375" style="5" customWidth="1"/>
    <col min="14087" max="14087" width="11.7109375" style="5" customWidth="1"/>
    <col min="14088" max="14088" width="15.7109375" style="5" customWidth="1"/>
    <col min="14089" max="14090" width="14.28515625" style="5" customWidth="1"/>
    <col min="14091" max="14091" width="12.140625" style="5" customWidth="1"/>
    <col min="14092" max="14092" width="19.28515625" style="5" customWidth="1"/>
    <col min="14093" max="14336" width="9.140625" style="5"/>
    <col min="14337" max="14337" width="9.140625" style="5" customWidth="1"/>
    <col min="14338" max="14338" width="9.28515625" style="5" customWidth="1"/>
    <col min="14339" max="14339" width="17.5703125" style="5" customWidth="1"/>
    <col min="14340" max="14340" width="20.7109375" style="5" customWidth="1"/>
    <col min="14341" max="14341" width="14.28515625" style="5" customWidth="1"/>
    <col min="14342" max="14342" width="19.7109375" style="5" customWidth="1"/>
    <col min="14343" max="14343" width="11.7109375" style="5" customWidth="1"/>
    <col min="14344" max="14344" width="15.7109375" style="5" customWidth="1"/>
    <col min="14345" max="14346" width="14.28515625" style="5" customWidth="1"/>
    <col min="14347" max="14347" width="12.140625" style="5" customWidth="1"/>
    <col min="14348" max="14348" width="19.28515625" style="5" customWidth="1"/>
    <col min="14349" max="14592" width="9.140625" style="5"/>
    <col min="14593" max="14593" width="9.140625" style="5" customWidth="1"/>
    <col min="14594" max="14594" width="9.28515625" style="5" customWidth="1"/>
    <col min="14595" max="14595" width="17.5703125" style="5" customWidth="1"/>
    <col min="14596" max="14596" width="20.7109375" style="5" customWidth="1"/>
    <col min="14597" max="14597" width="14.28515625" style="5" customWidth="1"/>
    <col min="14598" max="14598" width="19.7109375" style="5" customWidth="1"/>
    <col min="14599" max="14599" width="11.7109375" style="5" customWidth="1"/>
    <col min="14600" max="14600" width="15.7109375" style="5" customWidth="1"/>
    <col min="14601" max="14602" width="14.28515625" style="5" customWidth="1"/>
    <col min="14603" max="14603" width="12.140625" style="5" customWidth="1"/>
    <col min="14604" max="14604" width="19.28515625" style="5" customWidth="1"/>
    <col min="14605" max="14848" width="9.140625" style="5"/>
    <col min="14849" max="14849" width="9.140625" style="5" customWidth="1"/>
    <col min="14850" max="14850" width="9.28515625" style="5" customWidth="1"/>
    <col min="14851" max="14851" width="17.5703125" style="5" customWidth="1"/>
    <col min="14852" max="14852" width="20.7109375" style="5" customWidth="1"/>
    <col min="14853" max="14853" width="14.28515625" style="5" customWidth="1"/>
    <col min="14854" max="14854" width="19.7109375" style="5" customWidth="1"/>
    <col min="14855" max="14855" width="11.7109375" style="5" customWidth="1"/>
    <col min="14856" max="14856" width="15.7109375" style="5" customWidth="1"/>
    <col min="14857" max="14858" width="14.28515625" style="5" customWidth="1"/>
    <col min="14859" max="14859" width="12.140625" style="5" customWidth="1"/>
    <col min="14860" max="14860" width="19.28515625" style="5" customWidth="1"/>
    <col min="14861" max="15104" width="9.140625" style="5"/>
    <col min="15105" max="15105" width="9.140625" style="5" customWidth="1"/>
    <col min="15106" max="15106" width="9.28515625" style="5" customWidth="1"/>
    <col min="15107" max="15107" width="17.5703125" style="5" customWidth="1"/>
    <col min="15108" max="15108" width="20.7109375" style="5" customWidth="1"/>
    <col min="15109" max="15109" width="14.28515625" style="5" customWidth="1"/>
    <col min="15110" max="15110" width="19.7109375" style="5" customWidth="1"/>
    <col min="15111" max="15111" width="11.7109375" style="5" customWidth="1"/>
    <col min="15112" max="15112" width="15.7109375" style="5" customWidth="1"/>
    <col min="15113" max="15114" width="14.28515625" style="5" customWidth="1"/>
    <col min="15115" max="15115" width="12.140625" style="5" customWidth="1"/>
    <col min="15116" max="15116" width="19.28515625" style="5" customWidth="1"/>
    <col min="15117" max="15360" width="9.140625" style="5"/>
    <col min="15361" max="15361" width="9.140625" style="5" customWidth="1"/>
    <col min="15362" max="15362" width="9.28515625" style="5" customWidth="1"/>
    <col min="15363" max="15363" width="17.5703125" style="5" customWidth="1"/>
    <col min="15364" max="15364" width="20.7109375" style="5" customWidth="1"/>
    <col min="15365" max="15365" width="14.28515625" style="5" customWidth="1"/>
    <col min="15366" max="15366" width="19.7109375" style="5" customWidth="1"/>
    <col min="15367" max="15367" width="11.7109375" style="5" customWidth="1"/>
    <col min="15368" max="15368" width="15.7109375" style="5" customWidth="1"/>
    <col min="15369" max="15370" width="14.28515625" style="5" customWidth="1"/>
    <col min="15371" max="15371" width="12.140625" style="5" customWidth="1"/>
    <col min="15372" max="15372" width="19.28515625" style="5" customWidth="1"/>
    <col min="15373" max="15616" width="9.140625" style="5"/>
    <col min="15617" max="15617" width="9.140625" style="5" customWidth="1"/>
    <col min="15618" max="15618" width="9.28515625" style="5" customWidth="1"/>
    <col min="15619" max="15619" width="17.5703125" style="5" customWidth="1"/>
    <col min="15620" max="15620" width="20.7109375" style="5" customWidth="1"/>
    <col min="15621" max="15621" width="14.28515625" style="5" customWidth="1"/>
    <col min="15622" max="15622" width="19.7109375" style="5" customWidth="1"/>
    <col min="15623" max="15623" width="11.7109375" style="5" customWidth="1"/>
    <col min="15624" max="15624" width="15.7109375" style="5" customWidth="1"/>
    <col min="15625" max="15626" width="14.28515625" style="5" customWidth="1"/>
    <col min="15627" max="15627" width="12.140625" style="5" customWidth="1"/>
    <col min="15628" max="15628" width="19.28515625" style="5" customWidth="1"/>
    <col min="15629" max="15872" width="9.140625" style="5"/>
    <col min="15873" max="15873" width="9.140625" style="5" customWidth="1"/>
    <col min="15874" max="15874" width="9.28515625" style="5" customWidth="1"/>
    <col min="15875" max="15875" width="17.5703125" style="5" customWidth="1"/>
    <col min="15876" max="15876" width="20.7109375" style="5" customWidth="1"/>
    <col min="15877" max="15877" width="14.28515625" style="5" customWidth="1"/>
    <col min="15878" max="15878" width="19.7109375" style="5" customWidth="1"/>
    <col min="15879" max="15879" width="11.7109375" style="5" customWidth="1"/>
    <col min="15880" max="15880" width="15.7109375" style="5" customWidth="1"/>
    <col min="15881" max="15882" width="14.28515625" style="5" customWidth="1"/>
    <col min="15883" max="15883" width="12.140625" style="5" customWidth="1"/>
    <col min="15884" max="15884" width="19.28515625" style="5" customWidth="1"/>
    <col min="15885" max="16128" width="9.140625" style="5"/>
    <col min="16129" max="16129" width="9.140625" style="5" customWidth="1"/>
    <col min="16130" max="16130" width="9.28515625" style="5" customWidth="1"/>
    <col min="16131" max="16131" width="17.5703125" style="5" customWidth="1"/>
    <col min="16132" max="16132" width="20.7109375" style="5" customWidth="1"/>
    <col min="16133" max="16133" width="14.28515625" style="5" customWidth="1"/>
    <col min="16134" max="16134" width="19.7109375" style="5" customWidth="1"/>
    <col min="16135" max="16135" width="11.7109375" style="5" customWidth="1"/>
    <col min="16136" max="16136" width="15.7109375" style="5" customWidth="1"/>
    <col min="16137" max="16138" width="14.28515625" style="5" customWidth="1"/>
    <col min="16139" max="16139" width="12.140625" style="5" customWidth="1"/>
    <col min="16140" max="16140" width="19.28515625" style="5" customWidth="1"/>
    <col min="16141" max="16384" width="9.140625" style="5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3" t="s">
        <v>0</v>
      </c>
      <c r="L1" s="4"/>
    </row>
    <row r="2" spans="1:12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4"/>
      <c r="L2" s="4"/>
    </row>
    <row r="3" spans="1:12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4"/>
      <c r="L3" s="4"/>
    </row>
    <row r="4" spans="1:12" x14ac:dyDescent="0.25">
      <c r="A4" s="1"/>
      <c r="B4" s="1"/>
      <c r="C4" s="1"/>
      <c r="D4" s="1"/>
      <c r="E4" s="1"/>
      <c r="F4" s="1"/>
      <c r="G4" s="1"/>
      <c r="H4" s="2"/>
      <c r="I4" s="1"/>
      <c r="J4" s="1"/>
      <c r="K4" s="4"/>
      <c r="L4" s="4"/>
    </row>
    <row r="5" spans="1:12" x14ac:dyDescent="0.25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</row>
    <row r="7" spans="1:12" x14ac:dyDescent="0.25">
      <c r="A7" s="1"/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7</v>
      </c>
      <c r="H7" s="8" t="s">
        <v>8</v>
      </c>
      <c r="I7" s="6" t="s">
        <v>9</v>
      </c>
      <c r="J7" s="6"/>
      <c r="K7" s="6"/>
      <c r="L7" s="6"/>
    </row>
    <row r="8" spans="1:12" ht="75" customHeight="1" x14ac:dyDescent="0.25">
      <c r="A8" s="1"/>
      <c r="B8" s="6"/>
      <c r="C8" s="6"/>
      <c r="D8" s="6"/>
      <c r="E8" s="6"/>
      <c r="F8" s="6"/>
      <c r="G8" s="7"/>
      <c r="H8" s="8"/>
      <c r="I8" s="9" t="s">
        <v>10</v>
      </c>
      <c r="J8" s="9" t="s">
        <v>11</v>
      </c>
      <c r="K8" s="9" t="s">
        <v>12</v>
      </c>
      <c r="L8" s="9" t="s">
        <v>13</v>
      </c>
    </row>
    <row r="9" spans="1:12" s="13" customFormat="1" x14ac:dyDescent="0.25">
      <c r="A9" s="10"/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2">
        <v>7</v>
      </c>
      <c r="I9" s="11">
        <v>8</v>
      </c>
      <c r="J9" s="11">
        <v>9</v>
      </c>
      <c r="K9" s="11">
        <v>10</v>
      </c>
      <c r="L9" s="11">
        <v>11</v>
      </c>
    </row>
    <row r="10" spans="1:12" s="13" customFormat="1" x14ac:dyDescent="0.25">
      <c r="A10" s="10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s="15" customFormat="1" ht="45" x14ac:dyDescent="0.25">
      <c r="A11" s="15" t="s">
        <v>15</v>
      </c>
      <c r="B11" s="16">
        <v>1</v>
      </c>
      <c r="C11" s="17" t="s">
        <v>16</v>
      </c>
      <c r="D11" s="16" t="s">
        <v>17</v>
      </c>
      <c r="E11" s="16">
        <v>3</v>
      </c>
      <c r="F11" s="16" t="s">
        <v>18</v>
      </c>
      <c r="G11" s="18" t="s">
        <v>19</v>
      </c>
      <c r="H11" s="19">
        <f t="shared" ref="H11:H19" si="0">SUM(I11:L11)</f>
        <v>1493.75</v>
      </c>
      <c r="I11" s="16">
        <v>1100</v>
      </c>
      <c r="J11" s="16"/>
      <c r="K11" s="16">
        <v>393.75</v>
      </c>
      <c r="L11" s="16"/>
    </row>
    <row r="12" spans="1:12" s="15" customFormat="1" ht="45" x14ac:dyDescent="0.25">
      <c r="A12" s="15" t="s">
        <v>15</v>
      </c>
      <c r="B12" s="16">
        <v>2</v>
      </c>
      <c r="C12" s="17" t="s">
        <v>16</v>
      </c>
      <c r="D12" s="16" t="s">
        <v>20</v>
      </c>
      <c r="E12" s="16">
        <v>3</v>
      </c>
      <c r="F12" s="16" t="s">
        <v>18</v>
      </c>
      <c r="G12" s="18" t="s">
        <v>19</v>
      </c>
      <c r="H12" s="19">
        <f t="shared" si="0"/>
        <v>723.75</v>
      </c>
      <c r="I12" s="16">
        <v>330</v>
      </c>
      <c r="J12" s="16"/>
      <c r="K12" s="19">
        <v>393.75</v>
      </c>
      <c r="L12" s="16"/>
    </row>
    <row r="13" spans="1:12" s="15" customFormat="1" ht="45" x14ac:dyDescent="0.25">
      <c r="A13" s="15" t="s">
        <v>15</v>
      </c>
      <c r="B13" s="16">
        <v>3</v>
      </c>
      <c r="C13" s="17" t="s">
        <v>16</v>
      </c>
      <c r="D13" s="16" t="s">
        <v>20</v>
      </c>
      <c r="E13" s="16">
        <v>12</v>
      </c>
      <c r="F13" s="16" t="s">
        <v>18</v>
      </c>
      <c r="G13" s="18" t="s">
        <v>19</v>
      </c>
      <c r="H13" s="19">
        <f t="shared" si="0"/>
        <v>6195</v>
      </c>
      <c r="I13" s="16">
        <v>4620</v>
      </c>
      <c r="J13" s="16"/>
      <c r="K13" s="19">
        <v>1575</v>
      </c>
      <c r="L13" s="16"/>
    </row>
    <row r="14" spans="1:12" s="15" customFormat="1" ht="45" x14ac:dyDescent="0.25">
      <c r="A14" s="15" t="s">
        <v>15</v>
      </c>
      <c r="B14" s="16">
        <v>4</v>
      </c>
      <c r="C14" s="17" t="s">
        <v>16</v>
      </c>
      <c r="D14" s="16" t="s">
        <v>20</v>
      </c>
      <c r="E14" s="16">
        <v>6</v>
      </c>
      <c r="F14" s="16" t="s">
        <v>18</v>
      </c>
      <c r="G14" s="18" t="s">
        <v>19</v>
      </c>
      <c r="H14" s="19">
        <f t="shared" si="0"/>
        <v>2987.5</v>
      </c>
      <c r="I14" s="16">
        <v>2200</v>
      </c>
      <c r="J14" s="16"/>
      <c r="K14" s="19">
        <v>787.5</v>
      </c>
      <c r="L14" s="16"/>
    </row>
    <row r="15" spans="1:12" s="15" customFormat="1" ht="45" x14ac:dyDescent="0.25">
      <c r="A15" s="15" t="s">
        <v>15</v>
      </c>
      <c r="B15" s="16">
        <v>5</v>
      </c>
      <c r="C15" s="17" t="s">
        <v>16</v>
      </c>
      <c r="D15" s="16" t="s">
        <v>20</v>
      </c>
      <c r="E15" s="16">
        <v>4</v>
      </c>
      <c r="F15" s="16" t="s">
        <v>18</v>
      </c>
      <c r="G15" s="18" t="s">
        <v>19</v>
      </c>
      <c r="H15" s="19">
        <f t="shared" si="0"/>
        <v>1625</v>
      </c>
      <c r="I15" s="16">
        <v>1100</v>
      </c>
      <c r="J15" s="16"/>
      <c r="K15" s="19">
        <v>525</v>
      </c>
      <c r="L15" s="16"/>
    </row>
    <row r="16" spans="1:12" s="15" customFormat="1" ht="45" x14ac:dyDescent="0.25">
      <c r="A16" s="15" t="s">
        <v>15</v>
      </c>
      <c r="B16" s="16">
        <v>6</v>
      </c>
      <c r="C16" s="17" t="s">
        <v>16</v>
      </c>
      <c r="D16" s="16" t="s">
        <v>17</v>
      </c>
      <c r="E16" s="16">
        <v>2</v>
      </c>
      <c r="F16" s="16" t="s">
        <v>18</v>
      </c>
      <c r="G16" s="18" t="s">
        <v>19</v>
      </c>
      <c r="H16" s="19">
        <f t="shared" si="0"/>
        <v>826.5</v>
      </c>
      <c r="I16" s="16"/>
      <c r="J16" s="19">
        <v>564</v>
      </c>
      <c r="K16" s="16">
        <v>262.5</v>
      </c>
      <c r="L16" s="19"/>
    </row>
    <row r="17" spans="1:12" s="15" customFormat="1" ht="45" x14ac:dyDescent="0.25">
      <c r="A17" s="15" t="s">
        <v>15</v>
      </c>
      <c r="B17" s="16">
        <v>7</v>
      </c>
      <c r="C17" s="17" t="s">
        <v>16</v>
      </c>
      <c r="D17" s="16" t="s">
        <v>17</v>
      </c>
      <c r="E17" s="16">
        <v>3</v>
      </c>
      <c r="F17" s="16" t="s">
        <v>21</v>
      </c>
      <c r="G17" s="18" t="s">
        <v>19</v>
      </c>
      <c r="H17" s="19">
        <f t="shared" si="0"/>
        <v>1493.75</v>
      </c>
      <c r="I17" s="16">
        <v>1100</v>
      </c>
      <c r="J17" s="19"/>
      <c r="K17" s="16">
        <v>393.75</v>
      </c>
      <c r="L17" s="19"/>
    </row>
    <row r="18" spans="1:12" s="15" customFormat="1" ht="45" x14ac:dyDescent="0.25">
      <c r="A18" s="15" t="s">
        <v>15</v>
      </c>
      <c r="B18" s="16">
        <v>8</v>
      </c>
      <c r="C18" s="17" t="s">
        <v>16</v>
      </c>
      <c r="D18" s="16" t="s">
        <v>17</v>
      </c>
      <c r="E18" s="16">
        <v>3</v>
      </c>
      <c r="F18" s="16" t="s">
        <v>21</v>
      </c>
      <c r="G18" s="18" t="s">
        <v>19</v>
      </c>
      <c r="H18" s="19">
        <f t="shared" si="0"/>
        <v>1518.75</v>
      </c>
      <c r="I18" s="16">
        <v>1125</v>
      </c>
      <c r="J18" s="19"/>
      <c r="K18" s="16">
        <v>393.75</v>
      </c>
      <c r="L18" s="19"/>
    </row>
    <row r="19" spans="1:12" s="15" customFormat="1" ht="60" x14ac:dyDescent="0.25">
      <c r="A19" s="15" t="s">
        <v>15</v>
      </c>
      <c r="B19" s="16">
        <v>9</v>
      </c>
      <c r="C19" s="20" t="s">
        <v>22</v>
      </c>
      <c r="D19" s="16" t="s">
        <v>17</v>
      </c>
      <c r="E19" s="20">
        <v>4</v>
      </c>
      <c r="F19" s="20" t="s">
        <v>23</v>
      </c>
      <c r="G19" s="18" t="s">
        <v>19</v>
      </c>
      <c r="H19" s="19">
        <f t="shared" si="0"/>
        <v>1462.5</v>
      </c>
      <c r="I19" s="20">
        <v>562.5</v>
      </c>
      <c r="J19" s="20">
        <v>375</v>
      </c>
      <c r="K19" s="20">
        <v>525</v>
      </c>
      <c r="L19" s="20"/>
    </row>
    <row r="20" spans="1:12" s="15" customFormat="1" ht="15" x14ac:dyDescent="0.25">
      <c r="A20" s="15" t="s">
        <v>24</v>
      </c>
      <c r="B20" s="16">
        <v>10</v>
      </c>
      <c r="C20" s="17" t="s">
        <v>25</v>
      </c>
      <c r="D20" s="16" t="s">
        <v>17</v>
      </c>
      <c r="E20" s="17">
        <v>4</v>
      </c>
      <c r="F20" s="17" t="s">
        <v>26</v>
      </c>
      <c r="G20" s="18" t="s">
        <v>19</v>
      </c>
      <c r="H20" s="17">
        <v>1336.3</v>
      </c>
      <c r="I20" s="21">
        <v>500</v>
      </c>
      <c r="J20" s="21">
        <v>311.3</v>
      </c>
      <c r="K20" s="17">
        <v>525</v>
      </c>
      <c r="L20" s="17"/>
    </row>
    <row r="21" spans="1:12" s="15" customFormat="1" ht="45" x14ac:dyDescent="0.25">
      <c r="A21" s="15" t="s">
        <v>27</v>
      </c>
      <c r="B21" s="16">
        <v>11</v>
      </c>
      <c r="C21" s="22" t="s">
        <v>16</v>
      </c>
      <c r="D21" s="22" t="s">
        <v>28</v>
      </c>
      <c r="E21" s="22">
        <v>1</v>
      </c>
      <c r="F21" s="23" t="s">
        <v>29</v>
      </c>
      <c r="G21" s="22" t="s">
        <v>19</v>
      </c>
      <c r="H21" s="16">
        <f>I21+J21+K21+L21</f>
        <v>1123</v>
      </c>
      <c r="I21" s="24"/>
      <c r="J21" s="24">
        <v>1123</v>
      </c>
      <c r="K21" s="24"/>
      <c r="L21" s="25"/>
    </row>
    <row r="22" spans="1:12" s="15" customFormat="1" ht="45" x14ac:dyDescent="0.25">
      <c r="A22" s="15" t="s">
        <v>27</v>
      </c>
      <c r="B22" s="16">
        <v>12</v>
      </c>
      <c r="C22" s="22" t="s">
        <v>16</v>
      </c>
      <c r="D22" s="22" t="s">
        <v>28</v>
      </c>
      <c r="E22" s="22">
        <v>2</v>
      </c>
      <c r="F22" s="23" t="s">
        <v>30</v>
      </c>
      <c r="G22" s="22" t="s">
        <v>19</v>
      </c>
      <c r="H22" s="16">
        <f>I22+J22+K22+L22</f>
        <v>1229</v>
      </c>
      <c r="I22" s="24">
        <v>500</v>
      </c>
      <c r="J22" s="24">
        <v>467</v>
      </c>
      <c r="K22" s="24">
        <v>75</v>
      </c>
      <c r="L22" s="25">
        <v>187</v>
      </c>
    </row>
    <row r="23" spans="1:12" s="15" customFormat="1" ht="30" x14ac:dyDescent="0.25">
      <c r="A23" s="15" t="s">
        <v>31</v>
      </c>
      <c r="B23" s="16">
        <v>13</v>
      </c>
      <c r="C23" s="17" t="s">
        <v>32</v>
      </c>
      <c r="D23" s="16" t="s">
        <v>17</v>
      </c>
      <c r="E23" s="17">
        <v>3</v>
      </c>
      <c r="F23" s="17" t="s">
        <v>33</v>
      </c>
      <c r="G23" s="18" t="s">
        <v>19</v>
      </c>
      <c r="H23" s="17">
        <f>I23+J23+K23+L23</f>
        <v>2106</v>
      </c>
      <c r="I23" s="17">
        <v>1125</v>
      </c>
      <c r="J23" s="17">
        <v>587.25</v>
      </c>
      <c r="K23" s="17">
        <v>112.5</v>
      </c>
      <c r="L23" s="17">
        <v>281.25</v>
      </c>
    </row>
    <row r="24" spans="1:12" s="15" customFormat="1" ht="30" x14ac:dyDescent="0.25">
      <c r="A24" s="15" t="s">
        <v>34</v>
      </c>
      <c r="B24" s="16">
        <v>14</v>
      </c>
      <c r="C24" s="26" t="s">
        <v>35</v>
      </c>
      <c r="D24" s="26" t="s">
        <v>17</v>
      </c>
      <c r="E24" s="26">
        <v>5</v>
      </c>
      <c r="F24" s="26" t="s">
        <v>36</v>
      </c>
      <c r="G24" s="18" t="s">
        <v>19</v>
      </c>
      <c r="H24" s="26">
        <v>1217</v>
      </c>
      <c r="I24" s="26"/>
      <c r="J24" s="26">
        <v>561</v>
      </c>
      <c r="K24" s="26">
        <v>187</v>
      </c>
      <c r="L24" s="26">
        <v>469</v>
      </c>
    </row>
    <row r="25" spans="1:12" s="15" customFormat="1" ht="60" x14ac:dyDescent="0.25">
      <c r="A25" s="15" t="s">
        <v>34</v>
      </c>
      <c r="B25" s="16">
        <v>15</v>
      </c>
      <c r="C25" s="26" t="s">
        <v>37</v>
      </c>
      <c r="D25" s="26" t="s">
        <v>17</v>
      </c>
      <c r="E25" s="26">
        <v>2</v>
      </c>
      <c r="F25" s="26" t="s">
        <v>38</v>
      </c>
      <c r="G25" s="18" t="s">
        <v>19</v>
      </c>
      <c r="H25" s="26">
        <v>1511</v>
      </c>
      <c r="I25" s="26">
        <v>75</v>
      </c>
      <c r="J25" s="26">
        <v>1174</v>
      </c>
      <c r="K25" s="26">
        <v>75</v>
      </c>
      <c r="L25" s="26">
        <v>187</v>
      </c>
    </row>
    <row r="26" spans="1:12" s="15" customFormat="1" ht="30" x14ac:dyDescent="0.25">
      <c r="A26" s="15" t="s">
        <v>34</v>
      </c>
      <c r="B26" s="16">
        <v>16</v>
      </c>
      <c r="C26" s="26" t="s">
        <v>39</v>
      </c>
      <c r="D26" s="26" t="s">
        <v>17</v>
      </c>
      <c r="E26" s="26">
        <v>3</v>
      </c>
      <c r="F26" s="26" t="s">
        <v>40</v>
      </c>
      <c r="G26" s="18" t="s">
        <v>19</v>
      </c>
      <c r="H26" s="26">
        <v>1094</v>
      </c>
      <c r="I26" s="26">
        <v>700</v>
      </c>
      <c r="J26" s="26"/>
      <c r="K26" s="26">
        <v>113</v>
      </c>
      <c r="L26" s="26">
        <v>281</v>
      </c>
    </row>
    <row r="27" spans="1:12" s="15" customFormat="1" ht="15" x14ac:dyDescent="0.25">
      <c r="A27" s="15" t="s">
        <v>34</v>
      </c>
      <c r="B27" s="16">
        <v>17</v>
      </c>
      <c r="C27" s="26" t="s">
        <v>41</v>
      </c>
      <c r="D27" s="26" t="s">
        <v>42</v>
      </c>
      <c r="E27" s="26">
        <v>9</v>
      </c>
      <c r="F27" s="26" t="s">
        <v>43</v>
      </c>
      <c r="G27" s="18" t="s">
        <v>19</v>
      </c>
      <c r="H27" s="26">
        <v>1706</v>
      </c>
      <c r="I27" s="26">
        <v>525</v>
      </c>
      <c r="J27" s="26"/>
      <c r="K27" s="26">
        <v>337</v>
      </c>
      <c r="L27" s="26">
        <v>844</v>
      </c>
    </row>
    <row r="28" spans="1:12" s="15" customFormat="1" ht="15" x14ac:dyDescent="0.25">
      <c r="A28" s="15" t="s">
        <v>34</v>
      </c>
      <c r="B28" s="16">
        <v>18</v>
      </c>
      <c r="C28" s="26" t="s">
        <v>44</v>
      </c>
      <c r="D28" s="26" t="s">
        <v>17</v>
      </c>
      <c r="E28" s="26">
        <v>2</v>
      </c>
      <c r="F28" s="26" t="s">
        <v>38</v>
      </c>
      <c r="G28" s="18" t="s">
        <v>19</v>
      </c>
      <c r="H28" s="26">
        <v>1336</v>
      </c>
      <c r="I28" s="26"/>
      <c r="J28" s="26">
        <v>1074</v>
      </c>
      <c r="K28" s="26">
        <v>75</v>
      </c>
      <c r="L28" s="26">
        <v>187</v>
      </c>
    </row>
    <row r="29" spans="1:12" s="15" customFormat="1" ht="45" x14ac:dyDescent="0.25">
      <c r="A29" s="15" t="s">
        <v>45</v>
      </c>
      <c r="B29" s="16">
        <v>19</v>
      </c>
      <c r="C29" s="17" t="s">
        <v>46</v>
      </c>
      <c r="D29" s="17" t="s">
        <v>47</v>
      </c>
      <c r="E29" s="17">
        <v>2</v>
      </c>
      <c r="F29" s="17" t="s">
        <v>48</v>
      </c>
      <c r="G29" s="18" t="s">
        <v>19</v>
      </c>
      <c r="H29" s="27">
        <f t="shared" ref="H29:H39" si="1">I29+J29+K29+L29</f>
        <v>825</v>
      </c>
      <c r="I29" s="27">
        <v>562.5</v>
      </c>
      <c r="J29" s="27"/>
      <c r="K29" s="27">
        <v>262.5</v>
      </c>
      <c r="L29" s="27"/>
    </row>
    <row r="30" spans="1:12" s="15" customFormat="1" ht="45" x14ac:dyDescent="0.25">
      <c r="A30" s="15" t="s">
        <v>45</v>
      </c>
      <c r="B30" s="16">
        <v>20</v>
      </c>
      <c r="C30" s="17" t="s">
        <v>46</v>
      </c>
      <c r="D30" s="17" t="s">
        <v>47</v>
      </c>
      <c r="E30" s="17">
        <v>3</v>
      </c>
      <c r="F30" s="17" t="s">
        <v>48</v>
      </c>
      <c r="G30" s="18" t="s">
        <v>19</v>
      </c>
      <c r="H30" s="27">
        <f>I30+J30+K30+L30</f>
        <v>1518.75</v>
      </c>
      <c r="I30" s="27">
        <v>1125</v>
      </c>
      <c r="J30" s="27"/>
      <c r="K30" s="27">
        <v>393.75</v>
      </c>
      <c r="L30" s="27"/>
    </row>
    <row r="31" spans="1:12" s="15" customFormat="1" ht="45" x14ac:dyDescent="0.25">
      <c r="A31" s="15" t="s">
        <v>45</v>
      </c>
      <c r="B31" s="16">
        <v>21</v>
      </c>
      <c r="C31" s="17" t="s">
        <v>46</v>
      </c>
      <c r="D31" s="17" t="s">
        <v>49</v>
      </c>
      <c r="E31" s="17">
        <v>3</v>
      </c>
      <c r="F31" s="17" t="s">
        <v>50</v>
      </c>
      <c r="G31" s="18" t="s">
        <v>19</v>
      </c>
      <c r="H31" s="27">
        <f t="shared" si="1"/>
        <v>1293.75</v>
      </c>
      <c r="I31" s="27">
        <v>900</v>
      </c>
      <c r="J31" s="27"/>
      <c r="K31" s="27">
        <v>393.75</v>
      </c>
      <c r="L31" s="27"/>
    </row>
    <row r="32" spans="1:12" s="15" customFormat="1" ht="45" x14ac:dyDescent="0.25">
      <c r="A32" s="15" t="s">
        <v>45</v>
      </c>
      <c r="B32" s="16">
        <v>22</v>
      </c>
      <c r="C32" s="17" t="s">
        <v>46</v>
      </c>
      <c r="D32" s="17" t="s">
        <v>49</v>
      </c>
      <c r="E32" s="17">
        <v>3</v>
      </c>
      <c r="F32" s="17" t="s">
        <v>51</v>
      </c>
      <c r="G32" s="18" t="s">
        <v>19</v>
      </c>
      <c r="H32" s="27">
        <f t="shared" si="1"/>
        <v>1293.75</v>
      </c>
      <c r="I32" s="27">
        <v>900</v>
      </c>
      <c r="J32" s="27"/>
      <c r="K32" s="27">
        <v>393.75</v>
      </c>
      <c r="L32" s="27"/>
    </row>
    <row r="33" spans="1:12" s="15" customFormat="1" ht="75" x14ac:dyDescent="0.25">
      <c r="A33" s="15" t="s">
        <v>45</v>
      </c>
      <c r="B33" s="16">
        <v>23</v>
      </c>
      <c r="C33" s="17" t="s">
        <v>52</v>
      </c>
      <c r="D33" s="17" t="s">
        <v>53</v>
      </c>
      <c r="E33" s="17">
        <v>5</v>
      </c>
      <c r="F33" s="17" t="s">
        <v>54</v>
      </c>
      <c r="G33" s="18" t="s">
        <v>19</v>
      </c>
      <c r="H33" s="27">
        <f t="shared" si="1"/>
        <v>956.25</v>
      </c>
      <c r="I33" s="27">
        <v>300</v>
      </c>
      <c r="J33" s="27"/>
      <c r="K33" s="27">
        <v>656.25</v>
      </c>
      <c r="L33" s="27"/>
    </row>
    <row r="34" spans="1:12" s="15" customFormat="1" ht="75" x14ac:dyDescent="0.25">
      <c r="A34" s="15" t="s">
        <v>45</v>
      </c>
      <c r="B34" s="16">
        <v>24</v>
      </c>
      <c r="C34" s="17" t="s">
        <v>52</v>
      </c>
      <c r="D34" s="17" t="s">
        <v>53</v>
      </c>
      <c r="E34" s="17">
        <v>5</v>
      </c>
      <c r="F34" s="17" t="s">
        <v>54</v>
      </c>
      <c r="G34" s="18" t="s">
        <v>19</v>
      </c>
      <c r="H34" s="27">
        <f t="shared" si="1"/>
        <v>956.25</v>
      </c>
      <c r="I34" s="27">
        <v>300</v>
      </c>
      <c r="J34" s="27"/>
      <c r="K34" s="27">
        <v>656.25</v>
      </c>
      <c r="L34" s="27"/>
    </row>
    <row r="35" spans="1:12" s="15" customFormat="1" ht="45" x14ac:dyDescent="0.25">
      <c r="A35" s="15" t="s">
        <v>45</v>
      </c>
      <c r="B35" s="16">
        <v>25</v>
      </c>
      <c r="C35" s="17" t="s">
        <v>46</v>
      </c>
      <c r="D35" s="17" t="s">
        <v>47</v>
      </c>
      <c r="E35" s="17">
        <v>3</v>
      </c>
      <c r="F35" s="17" t="s">
        <v>55</v>
      </c>
      <c r="G35" s="18" t="s">
        <v>19</v>
      </c>
      <c r="H35" s="27">
        <f t="shared" si="1"/>
        <v>1725.38</v>
      </c>
      <c r="I35" s="27">
        <v>600</v>
      </c>
      <c r="J35" s="27">
        <v>731.63</v>
      </c>
      <c r="K35" s="27">
        <v>393.75</v>
      </c>
      <c r="L35" s="27"/>
    </row>
    <row r="36" spans="1:12" s="15" customFormat="1" ht="45" x14ac:dyDescent="0.25">
      <c r="A36" s="15" t="s">
        <v>45</v>
      </c>
      <c r="B36" s="16">
        <v>26</v>
      </c>
      <c r="C36" s="17" t="s">
        <v>46</v>
      </c>
      <c r="D36" s="17" t="s">
        <v>47</v>
      </c>
      <c r="E36" s="17">
        <v>2</v>
      </c>
      <c r="F36" s="17" t="s">
        <v>48</v>
      </c>
      <c r="G36" s="18" t="s">
        <v>19</v>
      </c>
      <c r="H36" s="27">
        <f t="shared" si="1"/>
        <v>393.75</v>
      </c>
      <c r="I36" s="27"/>
      <c r="J36" s="27"/>
      <c r="K36" s="27">
        <v>393.75</v>
      </c>
      <c r="L36" s="27"/>
    </row>
    <row r="37" spans="1:12" s="15" customFormat="1" ht="75" x14ac:dyDescent="0.25">
      <c r="A37" s="15" t="s">
        <v>45</v>
      </c>
      <c r="B37" s="16">
        <v>27</v>
      </c>
      <c r="C37" s="17" t="s">
        <v>52</v>
      </c>
      <c r="D37" s="17" t="s">
        <v>53</v>
      </c>
      <c r="E37" s="17">
        <v>6</v>
      </c>
      <c r="F37" s="17" t="s">
        <v>54</v>
      </c>
      <c r="G37" s="18" t="s">
        <v>19</v>
      </c>
      <c r="H37" s="27">
        <f t="shared" si="1"/>
        <v>1162.75</v>
      </c>
      <c r="I37" s="27">
        <v>375</v>
      </c>
      <c r="J37" s="27"/>
      <c r="K37" s="27">
        <v>787.75</v>
      </c>
      <c r="L37" s="27"/>
    </row>
    <row r="38" spans="1:12" s="15" customFormat="1" ht="45" x14ac:dyDescent="0.25">
      <c r="A38" s="15" t="s">
        <v>45</v>
      </c>
      <c r="B38" s="16">
        <v>28</v>
      </c>
      <c r="C38" s="17" t="s">
        <v>46</v>
      </c>
      <c r="D38" s="17" t="s">
        <v>56</v>
      </c>
      <c r="E38" s="17">
        <v>2</v>
      </c>
      <c r="F38" s="17" t="s">
        <v>51</v>
      </c>
      <c r="G38" s="18" t="s">
        <v>19</v>
      </c>
      <c r="H38" s="27">
        <f>I38+J38+K38+L38</f>
        <v>662.5</v>
      </c>
      <c r="I38" s="27">
        <v>400</v>
      </c>
      <c r="J38" s="27"/>
      <c r="K38" s="27">
        <v>262.5</v>
      </c>
      <c r="L38" s="27"/>
    </row>
    <row r="39" spans="1:12" s="15" customFormat="1" ht="45" x14ac:dyDescent="0.25">
      <c r="A39" s="15" t="s">
        <v>45</v>
      </c>
      <c r="B39" s="16">
        <v>29</v>
      </c>
      <c r="C39" s="28" t="s">
        <v>57</v>
      </c>
      <c r="D39" s="17" t="s">
        <v>58</v>
      </c>
      <c r="E39" s="17">
        <v>2</v>
      </c>
      <c r="F39" s="17" t="s">
        <v>54</v>
      </c>
      <c r="G39" s="18" t="s">
        <v>19</v>
      </c>
      <c r="H39" s="27">
        <f t="shared" si="1"/>
        <v>337.5</v>
      </c>
      <c r="I39" s="27"/>
      <c r="J39" s="27">
        <v>75</v>
      </c>
      <c r="K39" s="27">
        <v>262.5</v>
      </c>
      <c r="L39" s="27"/>
    </row>
    <row r="40" spans="1:12" s="15" customFormat="1" ht="45" x14ac:dyDescent="0.25">
      <c r="A40" s="15" t="s">
        <v>59</v>
      </c>
      <c r="B40" s="16">
        <v>30</v>
      </c>
      <c r="C40" s="20" t="s">
        <v>60</v>
      </c>
      <c r="D40" s="16" t="s">
        <v>17</v>
      </c>
      <c r="E40" s="20">
        <v>1</v>
      </c>
      <c r="F40" s="20" t="s">
        <v>61</v>
      </c>
      <c r="G40" s="29" t="s">
        <v>19</v>
      </c>
      <c r="H40" s="30">
        <v>774</v>
      </c>
      <c r="I40" s="30"/>
      <c r="J40" s="30">
        <v>774</v>
      </c>
      <c r="K40" s="30"/>
      <c r="L40" s="30"/>
    </row>
    <row r="41" spans="1:12" s="15" customFormat="1" ht="45" x14ac:dyDescent="0.25">
      <c r="A41" s="15" t="s">
        <v>62</v>
      </c>
      <c r="B41" s="16">
        <v>31</v>
      </c>
      <c r="C41" s="20" t="s">
        <v>60</v>
      </c>
      <c r="D41" s="16" t="s">
        <v>17</v>
      </c>
      <c r="E41" s="20">
        <v>4</v>
      </c>
      <c r="F41" s="20" t="s">
        <v>63</v>
      </c>
      <c r="G41" s="29" t="s">
        <v>19</v>
      </c>
      <c r="H41" s="30">
        <v>1342</v>
      </c>
      <c r="I41" s="30">
        <v>225</v>
      </c>
      <c r="J41" s="30">
        <v>592</v>
      </c>
      <c r="K41" s="30">
        <v>150</v>
      </c>
      <c r="L41" s="30">
        <v>375</v>
      </c>
    </row>
    <row r="42" spans="1:12" s="15" customFormat="1" ht="45" x14ac:dyDescent="0.25">
      <c r="B42" s="16">
        <v>32</v>
      </c>
      <c r="C42" s="20" t="s">
        <v>60</v>
      </c>
      <c r="D42" s="20" t="s">
        <v>64</v>
      </c>
      <c r="E42" s="31" t="s">
        <v>65</v>
      </c>
      <c r="F42" s="32" t="s">
        <v>66</v>
      </c>
      <c r="G42" s="33" t="s">
        <v>19</v>
      </c>
      <c r="H42" s="30">
        <v>2437.5</v>
      </c>
      <c r="I42" s="34">
        <f>1650000/1000</f>
        <v>1650</v>
      </c>
      <c r="J42" s="30"/>
      <c r="K42" s="34">
        <f>787500/1000</f>
        <v>787.5</v>
      </c>
      <c r="L42" s="35"/>
    </row>
    <row r="43" spans="1:12" s="15" customFormat="1" ht="45" x14ac:dyDescent="0.25">
      <c r="B43" s="16">
        <v>33</v>
      </c>
      <c r="C43" s="20" t="s">
        <v>60</v>
      </c>
      <c r="D43" s="16" t="s">
        <v>17</v>
      </c>
      <c r="E43" s="32" t="s">
        <v>67</v>
      </c>
      <c r="F43" s="31" t="s">
        <v>68</v>
      </c>
      <c r="G43" s="33" t="s">
        <v>19</v>
      </c>
      <c r="H43" s="30">
        <v>1925.75</v>
      </c>
      <c r="I43" s="36"/>
      <c r="J43" s="30">
        <v>1532</v>
      </c>
      <c r="K43" s="36">
        <f>393750/1000</f>
        <v>393.75</v>
      </c>
      <c r="L43" s="34"/>
    </row>
    <row r="44" spans="1:12" s="15" customFormat="1" ht="45" x14ac:dyDescent="0.25">
      <c r="B44" s="16">
        <v>34</v>
      </c>
      <c r="C44" s="20" t="s">
        <v>60</v>
      </c>
      <c r="D44" s="16" t="s">
        <v>17</v>
      </c>
      <c r="E44" s="31" t="s">
        <v>69</v>
      </c>
      <c r="F44" s="32" t="s">
        <v>70</v>
      </c>
      <c r="G44" s="33" t="s">
        <v>19</v>
      </c>
      <c r="H44" s="30">
        <v>262.5</v>
      </c>
      <c r="I44" s="34"/>
      <c r="J44" s="30"/>
      <c r="K44" s="34">
        <f>262500/1000</f>
        <v>262.5</v>
      </c>
      <c r="L44" s="35"/>
    </row>
    <row r="45" spans="1:12" s="15" customFormat="1" ht="45" x14ac:dyDescent="0.25">
      <c r="B45" s="16">
        <v>35</v>
      </c>
      <c r="C45" s="20" t="s">
        <v>60</v>
      </c>
      <c r="D45" s="16" t="s">
        <v>17</v>
      </c>
      <c r="E45" s="32" t="s">
        <v>69</v>
      </c>
      <c r="F45" s="31" t="s">
        <v>71</v>
      </c>
      <c r="G45" s="33" t="s">
        <v>19</v>
      </c>
      <c r="H45" s="30">
        <v>1256.1779999999999</v>
      </c>
      <c r="I45" s="36"/>
      <c r="J45" s="30">
        <v>993.678</v>
      </c>
      <c r="K45" s="36">
        <f>262500/1000</f>
        <v>262.5</v>
      </c>
      <c r="L45" s="34"/>
    </row>
    <row r="46" spans="1:12" s="15" customFormat="1" ht="45" x14ac:dyDescent="0.25">
      <c r="B46" s="16">
        <v>36</v>
      </c>
      <c r="C46" s="37" t="s">
        <v>72</v>
      </c>
      <c r="D46" s="16" t="s">
        <v>17</v>
      </c>
      <c r="E46" s="32" t="s">
        <v>69</v>
      </c>
      <c r="F46" s="31" t="s">
        <v>73</v>
      </c>
      <c r="G46" s="33" t="s">
        <v>19</v>
      </c>
      <c r="H46" s="30">
        <v>820.5</v>
      </c>
      <c r="I46" s="36"/>
      <c r="J46" s="30">
        <v>558</v>
      </c>
      <c r="K46" s="36">
        <f>262500/1000</f>
        <v>262.5</v>
      </c>
      <c r="L46" s="34"/>
    </row>
    <row r="47" spans="1:12" s="15" customFormat="1" ht="45" x14ac:dyDescent="0.25">
      <c r="B47" s="16">
        <v>37</v>
      </c>
      <c r="C47" s="37" t="s">
        <v>72</v>
      </c>
      <c r="D47" s="16" t="s">
        <v>17</v>
      </c>
      <c r="E47" s="32" t="s">
        <v>69</v>
      </c>
      <c r="F47" s="31" t="s">
        <v>74</v>
      </c>
      <c r="G47" s="33" t="s">
        <v>19</v>
      </c>
      <c r="H47" s="30">
        <v>1006.5</v>
      </c>
      <c r="I47" s="38"/>
      <c r="J47" s="30">
        <v>744</v>
      </c>
      <c r="K47" s="36">
        <f>262500/1000</f>
        <v>262.5</v>
      </c>
      <c r="L47" s="34"/>
    </row>
    <row r="48" spans="1:12" s="15" customFormat="1" ht="45" x14ac:dyDescent="0.25">
      <c r="B48" s="16">
        <v>38</v>
      </c>
      <c r="C48" s="20" t="s">
        <v>60</v>
      </c>
      <c r="D48" s="20" t="s">
        <v>64</v>
      </c>
      <c r="E48" s="31" t="s">
        <v>67</v>
      </c>
      <c r="F48" s="32" t="s">
        <v>66</v>
      </c>
      <c r="G48" s="33" t="s">
        <v>19</v>
      </c>
      <c r="H48" s="30">
        <v>1053.75</v>
      </c>
      <c r="I48" s="39">
        <f>660000/1000</f>
        <v>660</v>
      </c>
      <c r="J48" s="30"/>
      <c r="K48" s="34">
        <f>393750/1000</f>
        <v>393.75</v>
      </c>
      <c r="L48" s="40"/>
    </row>
    <row r="49" spans="2:12" s="15" customFormat="1" ht="30" x14ac:dyDescent="0.25">
      <c r="B49" s="16">
        <v>39</v>
      </c>
      <c r="C49" s="37" t="s">
        <v>75</v>
      </c>
      <c r="D49" s="16" t="s">
        <v>17</v>
      </c>
      <c r="E49" s="32" t="s">
        <v>76</v>
      </c>
      <c r="F49" s="31" t="s">
        <v>71</v>
      </c>
      <c r="G49" s="33" t="s">
        <v>19</v>
      </c>
      <c r="H49" s="30">
        <v>3117.75</v>
      </c>
      <c r="I49" s="38">
        <f>1687500/1000</f>
        <v>1687.5</v>
      </c>
      <c r="J49" s="30">
        <v>774</v>
      </c>
      <c r="K49" s="36">
        <f>656250/1000</f>
        <v>656.25</v>
      </c>
      <c r="L49" s="34"/>
    </row>
    <row r="50" spans="2:12" s="15" customFormat="1" ht="30" x14ac:dyDescent="0.25">
      <c r="B50" s="16">
        <v>40</v>
      </c>
      <c r="C50" s="41" t="s">
        <v>77</v>
      </c>
      <c r="D50" s="20" t="s">
        <v>64</v>
      </c>
      <c r="E50" s="31" t="s">
        <v>78</v>
      </c>
      <c r="F50" s="32" t="s">
        <v>79</v>
      </c>
      <c r="G50" s="33" t="s">
        <v>19</v>
      </c>
      <c r="H50" s="30">
        <v>1515</v>
      </c>
      <c r="I50" s="39">
        <f>990000/1000</f>
        <v>990</v>
      </c>
      <c r="J50" s="30"/>
      <c r="K50" s="34">
        <f>525000/1000</f>
        <v>525</v>
      </c>
      <c r="L50" s="40"/>
    </row>
    <row r="51" spans="2:12" s="15" customFormat="1" ht="45" x14ac:dyDescent="0.25">
      <c r="B51" s="16">
        <v>41</v>
      </c>
      <c r="C51" s="20" t="s">
        <v>60</v>
      </c>
      <c r="D51" s="16" t="s">
        <v>17</v>
      </c>
      <c r="E51" s="32" t="s">
        <v>80</v>
      </c>
      <c r="F51" s="31" t="s">
        <v>81</v>
      </c>
      <c r="G51" s="33" t="s">
        <v>19</v>
      </c>
      <c r="H51" s="30">
        <v>960</v>
      </c>
      <c r="I51" s="36"/>
      <c r="J51" s="30">
        <v>960</v>
      </c>
      <c r="K51" s="36"/>
      <c r="L51" s="34"/>
    </row>
    <row r="52" spans="2:12" s="15" customFormat="1" ht="60" x14ac:dyDescent="0.25">
      <c r="B52" s="16">
        <v>42</v>
      </c>
      <c r="C52" s="41" t="s">
        <v>82</v>
      </c>
      <c r="D52" s="16" t="s">
        <v>17</v>
      </c>
      <c r="E52" s="31" t="s">
        <v>67</v>
      </c>
      <c r="F52" s="32" t="s">
        <v>83</v>
      </c>
      <c r="G52" s="33" t="s">
        <v>19</v>
      </c>
      <c r="H52" s="30">
        <v>1477.45</v>
      </c>
      <c r="I52" s="34"/>
      <c r="J52" s="30">
        <v>1083.7</v>
      </c>
      <c r="K52" s="34">
        <f>393750/1000</f>
        <v>393.75</v>
      </c>
      <c r="L52" s="40"/>
    </row>
    <row r="53" spans="2:12" s="15" customFormat="1" ht="45" x14ac:dyDescent="0.25">
      <c r="B53" s="16">
        <v>43</v>
      </c>
      <c r="C53" s="20" t="s">
        <v>60</v>
      </c>
      <c r="D53" s="16" t="s">
        <v>17</v>
      </c>
      <c r="E53" s="32" t="s">
        <v>80</v>
      </c>
      <c r="F53" s="42" t="s">
        <v>84</v>
      </c>
      <c r="G53" s="33" t="s">
        <v>19</v>
      </c>
      <c r="H53" s="30">
        <v>1116</v>
      </c>
      <c r="I53" s="36"/>
      <c r="J53" s="30">
        <v>1116</v>
      </c>
      <c r="K53" s="36"/>
      <c r="L53" s="43"/>
    </row>
    <row r="54" spans="2:12" s="15" customFormat="1" ht="45" x14ac:dyDescent="0.25">
      <c r="B54" s="16">
        <v>44</v>
      </c>
      <c r="C54" s="44" t="s">
        <v>85</v>
      </c>
      <c r="D54" s="16" t="s">
        <v>17</v>
      </c>
      <c r="E54" s="45" t="s">
        <v>69</v>
      </c>
      <c r="F54" s="46" t="s">
        <v>74</v>
      </c>
      <c r="G54" s="33" t="s">
        <v>19</v>
      </c>
      <c r="H54" s="30">
        <v>1794.5</v>
      </c>
      <c r="I54" s="43"/>
      <c r="J54" s="30">
        <v>1532</v>
      </c>
      <c r="K54" s="43">
        <f>262500/1000</f>
        <v>262.5</v>
      </c>
      <c r="L54" s="47"/>
    </row>
    <row r="55" spans="2:12" s="15" customFormat="1" ht="60" x14ac:dyDescent="0.25">
      <c r="B55" s="16">
        <v>45</v>
      </c>
      <c r="C55" s="41" t="s">
        <v>86</v>
      </c>
      <c r="D55" s="16" t="s">
        <v>17</v>
      </c>
      <c r="E55" s="48" t="s">
        <v>78</v>
      </c>
      <c r="F55" s="48" t="s">
        <v>74</v>
      </c>
      <c r="G55" s="33" t="s">
        <v>19</v>
      </c>
      <c r="H55" s="30">
        <v>5299.09</v>
      </c>
      <c r="I55" s="49"/>
      <c r="J55" s="30">
        <v>959.55100000000004</v>
      </c>
      <c r="K55" s="49">
        <f>525000/1000</f>
        <v>525</v>
      </c>
      <c r="L55" s="43">
        <f>3814539/1000</f>
        <v>3814.5390000000002</v>
      </c>
    </row>
    <row r="56" spans="2:12" s="15" customFormat="1" ht="60" x14ac:dyDescent="0.25">
      <c r="B56" s="16">
        <v>46</v>
      </c>
      <c r="C56" s="44" t="s">
        <v>87</v>
      </c>
      <c r="D56" s="16" t="s">
        <v>17</v>
      </c>
      <c r="E56" s="48" t="s">
        <v>76</v>
      </c>
      <c r="F56" s="48" t="s">
        <v>73</v>
      </c>
      <c r="G56" s="33" t="s">
        <v>19</v>
      </c>
      <c r="H56" s="30">
        <v>1875.2449999999999</v>
      </c>
      <c r="I56" s="43"/>
      <c r="J56" s="30">
        <v>1218.9949999999999</v>
      </c>
      <c r="K56" s="43">
        <f>656250/1000</f>
        <v>656.25</v>
      </c>
      <c r="L56" s="47"/>
    </row>
    <row r="57" spans="2:12" s="15" customFormat="1" ht="40.9" customHeight="1" x14ac:dyDescent="0.25">
      <c r="B57" s="16">
        <v>47</v>
      </c>
      <c r="C57" s="50" t="s">
        <v>88</v>
      </c>
      <c r="D57" s="16" t="s">
        <v>17</v>
      </c>
      <c r="E57" s="48" t="s">
        <v>69</v>
      </c>
      <c r="F57" s="48" t="s">
        <v>89</v>
      </c>
      <c r="G57" s="33" t="s">
        <v>19</v>
      </c>
      <c r="H57" s="30">
        <v>1006.5</v>
      </c>
      <c r="I57" s="49"/>
      <c r="J57" s="30">
        <v>744</v>
      </c>
      <c r="K57" s="49">
        <f>262500/1000</f>
        <v>262.5</v>
      </c>
      <c r="L57" s="43"/>
    </row>
    <row r="58" spans="2:12" s="15" customFormat="1" ht="45" x14ac:dyDescent="0.25">
      <c r="B58" s="16">
        <v>48</v>
      </c>
      <c r="C58" s="44" t="s">
        <v>90</v>
      </c>
      <c r="D58" s="16" t="s">
        <v>17</v>
      </c>
      <c r="E58" s="48" t="s">
        <v>67</v>
      </c>
      <c r="F58" s="48" t="s">
        <v>73</v>
      </c>
      <c r="G58" s="33" t="s">
        <v>19</v>
      </c>
      <c r="H58" s="30">
        <v>5973.75</v>
      </c>
      <c r="I58" s="43"/>
      <c r="J58" s="30">
        <v>5580</v>
      </c>
      <c r="K58" s="43">
        <f>393750/1000</f>
        <v>393.75</v>
      </c>
      <c r="L58" s="47"/>
    </row>
    <row r="59" spans="2:12" s="15" customFormat="1" ht="30" x14ac:dyDescent="0.25">
      <c r="B59" s="16">
        <v>49</v>
      </c>
      <c r="C59" s="41" t="s">
        <v>77</v>
      </c>
      <c r="D59" s="20" t="s">
        <v>64</v>
      </c>
      <c r="E59" s="48" t="s">
        <v>67</v>
      </c>
      <c r="F59" s="48" t="s">
        <v>79</v>
      </c>
      <c r="G59" s="33" t="s">
        <v>19</v>
      </c>
      <c r="H59" s="30">
        <v>1053.75</v>
      </c>
      <c r="I59" s="51">
        <f>660000/1000</f>
        <v>660</v>
      </c>
      <c r="J59" s="30"/>
      <c r="K59" s="49">
        <f>393750/1000</f>
        <v>393.75</v>
      </c>
      <c r="L59" s="43"/>
    </row>
    <row r="60" spans="2:12" s="15" customFormat="1" ht="15" x14ac:dyDescent="0.25">
      <c r="B60" s="20"/>
      <c r="C60" s="20"/>
      <c r="D60" s="20"/>
      <c r="E60" s="20"/>
      <c r="F60" s="20"/>
      <c r="G60" s="29"/>
      <c r="H60" s="30"/>
      <c r="I60" s="30"/>
      <c r="J60" s="30"/>
      <c r="K60" s="30"/>
      <c r="L60" s="30"/>
    </row>
    <row r="61" spans="2:12" s="15" customFormat="1" ht="15" x14ac:dyDescent="0.25">
      <c r="B61" s="22"/>
      <c r="C61" s="33"/>
      <c r="D61" s="52"/>
      <c r="E61" s="53"/>
      <c r="F61" s="53"/>
      <c r="G61" s="22"/>
      <c r="H61" s="54"/>
      <c r="I61" s="55"/>
      <c r="J61" s="54"/>
      <c r="K61" s="54"/>
      <c r="L61" s="56"/>
    </row>
    <row r="62" spans="2:12" s="15" customFormat="1" ht="13.9" customHeight="1" x14ac:dyDescent="0.2">
      <c r="B62" s="57" t="s">
        <v>91</v>
      </c>
      <c r="C62" s="58"/>
      <c r="D62" s="58"/>
      <c r="E62" s="58"/>
      <c r="F62" s="58"/>
      <c r="G62" s="59"/>
      <c r="H62" s="60">
        <f>H11+H12+H13+H14+H15+H16+H17+H18+H19+H20+H21+H22+H23+H24+H25+H26+H27+H28+H29+H30+H31+H32+H33+H34+H35+H36+H37+H38+H39+H40+H41+H42+H43+H44+H45+H46+H47+H48+H49+H50+H51+H52+H53+H54+H55+H56+H57+H58+H59</f>
        <v>78178.142999999996</v>
      </c>
      <c r="I62" s="60"/>
      <c r="J62" s="60"/>
      <c r="K62" s="60"/>
      <c r="L62" s="61"/>
    </row>
    <row r="63" spans="2:12" s="15" customFormat="1" ht="13.9" customHeight="1" x14ac:dyDescent="0.2">
      <c r="B63" s="57" t="s">
        <v>92</v>
      </c>
      <c r="C63" s="58"/>
      <c r="D63" s="58"/>
      <c r="E63" s="58"/>
      <c r="F63" s="58"/>
      <c r="G63" s="59"/>
      <c r="H63" s="62">
        <f>+H62+H64</f>
        <v>149455.20799999998</v>
      </c>
      <c r="I63" s="63"/>
      <c r="J63" s="63"/>
      <c r="K63" s="63"/>
      <c r="L63" s="61"/>
    </row>
    <row r="64" spans="2:12" s="15" customFormat="1" ht="15" x14ac:dyDescent="0.25">
      <c r="B64" s="22"/>
      <c r="C64" s="33"/>
      <c r="D64" s="33"/>
      <c r="E64" s="33"/>
      <c r="F64" s="33"/>
      <c r="G64" s="22"/>
      <c r="H64" s="64">
        <f>'[1]5 илова'!$H$67</f>
        <v>71277.064999999988</v>
      </c>
      <c r="I64" s="25"/>
      <c r="J64" s="25"/>
      <c r="K64" s="25"/>
      <c r="L64" s="25"/>
    </row>
    <row r="65" spans="2:12" s="15" customFormat="1" ht="13.9" hidden="1" customHeight="1" x14ac:dyDescent="0.25">
      <c r="B65" s="65"/>
      <c r="C65" s="66"/>
      <c r="D65" s="67"/>
      <c r="E65" s="68"/>
      <c r="F65" s="68"/>
      <c r="G65" s="65"/>
      <c r="H65" s="69"/>
      <c r="I65" s="70"/>
      <c r="J65" s="69"/>
      <c r="K65" s="69"/>
      <c r="L65" s="71"/>
    </row>
    <row r="66" spans="2:12" s="15" customFormat="1" ht="13.9" hidden="1" customHeight="1" x14ac:dyDescent="0.25">
      <c r="B66" s="65"/>
      <c r="C66" s="66"/>
      <c r="D66" s="67"/>
      <c r="E66" s="68"/>
      <c r="F66" s="68"/>
      <c r="G66" s="65"/>
      <c r="H66" s="69"/>
      <c r="I66" s="70"/>
      <c r="J66" s="69"/>
      <c r="K66" s="69"/>
      <c r="L66" s="71"/>
    </row>
    <row r="67" spans="2:12" s="15" customFormat="1" ht="13.9" hidden="1" customHeight="1" x14ac:dyDescent="0.25">
      <c r="B67" s="65"/>
      <c r="C67" s="66"/>
      <c r="D67" s="67"/>
      <c r="E67" s="68"/>
      <c r="F67" s="68"/>
      <c r="G67" s="65"/>
      <c r="H67" s="69"/>
      <c r="I67" s="70"/>
      <c r="J67" s="69"/>
      <c r="K67" s="69"/>
      <c r="L67" s="71"/>
    </row>
    <row r="68" spans="2:12" s="15" customFormat="1" ht="13.9" hidden="1" customHeight="1" x14ac:dyDescent="0.25">
      <c r="B68" s="65"/>
      <c r="C68" s="66"/>
      <c r="D68" s="67"/>
      <c r="E68" s="68"/>
      <c r="F68" s="68"/>
      <c r="G68" s="65"/>
      <c r="H68" s="69"/>
      <c r="I68" s="70"/>
      <c r="J68" s="69"/>
      <c r="K68" s="69"/>
      <c r="L68" s="71"/>
    </row>
    <row r="69" spans="2:12" s="15" customFormat="1" ht="13.9" hidden="1" customHeight="1" x14ac:dyDescent="0.25">
      <c r="B69" s="65"/>
      <c r="C69" s="66"/>
      <c r="D69" s="67"/>
      <c r="E69" s="68"/>
      <c r="F69" s="68"/>
      <c r="G69" s="65"/>
      <c r="H69" s="69"/>
      <c r="I69" s="70"/>
      <c r="J69" s="69"/>
      <c r="K69" s="69"/>
      <c r="L69" s="71"/>
    </row>
    <row r="70" spans="2:12" s="15" customFormat="1" ht="13.9" hidden="1" customHeight="1" x14ac:dyDescent="0.25">
      <c r="B70" s="65"/>
      <c r="C70" s="66"/>
      <c r="D70" s="67"/>
      <c r="E70" s="68"/>
      <c r="F70" s="68"/>
      <c r="G70" s="65"/>
      <c r="H70" s="69"/>
      <c r="I70" s="70"/>
      <c r="J70" s="69"/>
      <c r="K70" s="69"/>
      <c r="L70" s="71"/>
    </row>
    <row r="71" spans="2:12" s="15" customFormat="1" ht="13.9" hidden="1" customHeight="1" x14ac:dyDescent="0.25">
      <c r="B71" s="65"/>
      <c r="C71" s="66"/>
      <c r="D71" s="67"/>
      <c r="E71" s="68"/>
      <c r="F71" s="68"/>
      <c r="G71" s="65"/>
      <c r="H71" s="69"/>
      <c r="I71" s="70"/>
      <c r="J71" s="69"/>
      <c r="K71" s="69"/>
      <c r="L71" s="71"/>
    </row>
    <row r="72" spans="2:12" s="15" customFormat="1" ht="13.9" hidden="1" customHeight="1" x14ac:dyDescent="0.25">
      <c r="B72" s="65"/>
      <c r="C72" s="66"/>
      <c r="D72" s="67"/>
      <c r="E72" s="68"/>
      <c r="F72" s="68"/>
      <c r="G72" s="65"/>
      <c r="H72" s="69"/>
      <c r="I72" s="70"/>
      <c r="J72" s="69"/>
      <c r="K72" s="69"/>
      <c r="L72" s="71"/>
    </row>
    <row r="73" spans="2:12" s="15" customFormat="1" ht="13.9" hidden="1" customHeight="1" x14ac:dyDescent="0.25">
      <c r="B73" s="65"/>
      <c r="C73" s="66"/>
      <c r="D73" s="67"/>
      <c r="E73" s="68"/>
      <c r="F73" s="68"/>
      <c r="G73" s="65"/>
      <c r="H73" s="69"/>
      <c r="I73" s="70"/>
      <c r="J73" s="69"/>
      <c r="K73" s="69"/>
      <c r="L73" s="71"/>
    </row>
    <row r="74" spans="2:12" s="15" customFormat="1" ht="13.9" hidden="1" customHeight="1" x14ac:dyDescent="0.25">
      <c r="B74" s="65"/>
      <c r="C74" s="66"/>
      <c r="D74" s="67"/>
      <c r="E74" s="68"/>
      <c r="F74" s="68"/>
      <c r="G74" s="65"/>
      <c r="H74" s="69"/>
      <c r="I74" s="70"/>
      <c r="J74" s="69"/>
      <c r="K74" s="69"/>
      <c r="L74" s="71"/>
    </row>
    <row r="75" spans="2:12" s="15" customFormat="1" ht="13.9" hidden="1" customHeight="1" x14ac:dyDescent="0.25">
      <c r="B75" s="65"/>
      <c r="C75" s="66"/>
      <c r="D75" s="67"/>
      <c r="E75" s="68"/>
      <c r="F75" s="68"/>
      <c r="G75" s="65"/>
      <c r="H75" s="69"/>
      <c r="I75" s="70"/>
      <c r="J75" s="69"/>
      <c r="K75" s="69"/>
      <c r="L75" s="71"/>
    </row>
    <row r="76" spans="2:12" s="15" customFormat="1" ht="13.9" hidden="1" customHeight="1" x14ac:dyDescent="0.25">
      <c r="B76" s="65"/>
      <c r="C76" s="65"/>
      <c r="D76" s="65"/>
      <c r="E76" s="68"/>
      <c r="F76" s="72"/>
      <c r="G76" s="65"/>
      <c r="H76" s="73"/>
      <c r="I76" s="70"/>
      <c r="J76" s="69"/>
      <c r="K76" s="69"/>
      <c r="L76" s="71"/>
    </row>
    <row r="77" spans="2:12" s="15" customFormat="1" ht="15" hidden="1" x14ac:dyDescent="0.25">
      <c r="B77" s="22"/>
      <c r="C77" s="33"/>
      <c r="D77" s="33"/>
      <c r="E77" s="22"/>
      <c r="F77" s="33"/>
      <c r="G77" s="22"/>
      <c r="H77" s="24"/>
      <c r="I77" s="24"/>
      <c r="J77" s="24"/>
      <c r="K77" s="24"/>
      <c r="L77" s="24"/>
    </row>
    <row r="78" spans="2:12" s="15" customFormat="1" ht="15" hidden="1" x14ac:dyDescent="0.25">
      <c r="B78" s="22"/>
      <c r="C78" s="33"/>
      <c r="D78" s="33"/>
      <c r="E78" s="22"/>
      <c r="F78" s="33"/>
      <c r="G78" s="22"/>
      <c r="H78" s="24"/>
      <c r="I78" s="24"/>
      <c r="J78" s="24"/>
      <c r="K78" s="24"/>
      <c r="L78" s="24"/>
    </row>
    <row r="79" spans="2:12" s="15" customFormat="1" ht="15" hidden="1" x14ac:dyDescent="0.25">
      <c r="B79" s="22"/>
      <c r="C79" s="33"/>
      <c r="D79" s="22"/>
      <c r="E79" s="22"/>
      <c r="F79" s="33"/>
      <c r="G79" s="22"/>
      <c r="H79" s="24"/>
      <c r="I79" s="24"/>
      <c r="J79" s="24"/>
      <c r="K79" s="24"/>
      <c r="L79" s="24"/>
    </row>
    <row r="80" spans="2:12" s="15" customFormat="1" ht="15" hidden="1" x14ac:dyDescent="0.25">
      <c r="B80" s="22"/>
      <c r="C80" s="33"/>
      <c r="D80" s="22"/>
      <c r="E80" s="33"/>
      <c r="F80" s="33"/>
      <c r="G80" s="22"/>
      <c r="H80" s="24"/>
      <c r="I80" s="24"/>
      <c r="J80" s="24"/>
      <c r="K80" s="24"/>
      <c r="L80" s="24"/>
    </row>
    <row r="81" spans="2:12" s="15" customFormat="1" ht="15" hidden="1" x14ac:dyDescent="0.25">
      <c r="B81" s="22"/>
      <c r="C81" s="33"/>
      <c r="D81" s="33"/>
      <c r="E81" s="22"/>
      <c r="F81" s="33"/>
      <c r="G81" s="22"/>
      <c r="H81" s="24"/>
      <c r="I81" s="24"/>
      <c r="J81" s="24"/>
      <c r="K81" s="24"/>
      <c r="L81" s="24"/>
    </row>
    <row r="82" spans="2:12" s="15" customFormat="1" ht="15" hidden="1" x14ac:dyDescent="0.25">
      <c r="B82" s="22"/>
      <c r="C82" s="33"/>
      <c r="D82" s="22"/>
      <c r="E82" s="22"/>
      <c r="F82" s="22"/>
      <c r="G82" s="22"/>
      <c r="H82" s="24"/>
      <c r="I82" s="24"/>
      <c r="J82" s="24"/>
      <c r="K82" s="24"/>
      <c r="L82" s="24"/>
    </row>
    <row r="83" spans="2:12" s="15" customFormat="1" ht="15" hidden="1" x14ac:dyDescent="0.25">
      <c r="B83" s="22"/>
      <c r="C83" s="33"/>
      <c r="D83" s="33"/>
      <c r="E83" s="22"/>
      <c r="F83" s="33"/>
      <c r="G83" s="22"/>
      <c r="H83" s="24"/>
      <c r="I83" s="24"/>
      <c r="J83" s="24"/>
      <c r="K83" s="24"/>
      <c r="L83" s="24"/>
    </row>
    <row r="84" spans="2:12" s="15" customFormat="1" ht="15" hidden="1" x14ac:dyDescent="0.25">
      <c r="B84" s="22"/>
      <c r="C84" s="33"/>
      <c r="D84" s="33"/>
      <c r="E84" s="22"/>
      <c r="F84" s="33"/>
      <c r="G84" s="22"/>
      <c r="H84" s="24"/>
      <c r="I84" s="24"/>
      <c r="J84" s="24"/>
      <c r="K84" s="24"/>
      <c r="L84" s="24"/>
    </row>
    <row r="85" spans="2:12" s="15" customFormat="1" ht="15" hidden="1" x14ac:dyDescent="0.25">
      <c r="B85" s="22"/>
      <c r="C85" s="33"/>
      <c r="D85" s="33"/>
      <c r="E85" s="22"/>
      <c r="F85" s="33"/>
      <c r="G85" s="22"/>
      <c r="H85" s="24"/>
      <c r="I85" s="24"/>
      <c r="J85" s="24"/>
      <c r="K85" s="24"/>
      <c r="L85" s="24"/>
    </row>
    <row r="86" spans="2:12" s="15" customFormat="1" ht="15" hidden="1" x14ac:dyDescent="0.25">
      <c r="B86" s="22"/>
      <c r="C86" s="33"/>
      <c r="D86" s="33"/>
      <c r="E86" s="33"/>
      <c r="F86" s="33"/>
      <c r="G86" s="22"/>
      <c r="H86" s="25"/>
      <c r="I86" s="25"/>
      <c r="J86" s="25"/>
      <c r="K86" s="25"/>
      <c r="L86" s="25"/>
    </row>
    <row r="87" spans="2:12" s="15" customFormat="1" ht="15" hidden="1" x14ac:dyDescent="0.25">
      <c r="B87" s="22"/>
      <c r="C87" s="33"/>
      <c r="D87" s="33"/>
      <c r="E87" s="33"/>
      <c r="F87" s="33"/>
      <c r="G87" s="22"/>
      <c r="H87" s="25"/>
      <c r="I87" s="25"/>
      <c r="J87" s="25"/>
      <c r="K87" s="25"/>
      <c r="L87" s="25"/>
    </row>
    <row r="88" spans="2:12" s="15" customFormat="1" ht="15" hidden="1" x14ac:dyDescent="0.25">
      <c r="B88" s="22"/>
      <c r="C88" s="33"/>
      <c r="D88" s="33"/>
      <c r="E88" s="33"/>
      <c r="F88" s="33"/>
      <c r="G88" s="22"/>
      <c r="H88" s="25"/>
      <c r="I88" s="25"/>
      <c r="J88" s="25"/>
      <c r="K88" s="25"/>
      <c r="L88" s="25"/>
    </row>
    <row r="89" spans="2:12" s="15" customFormat="1" ht="15" hidden="1" x14ac:dyDescent="0.25">
      <c r="B89" s="22"/>
      <c r="C89" s="33"/>
      <c r="D89" s="33"/>
      <c r="E89" s="33"/>
      <c r="F89" s="33"/>
      <c r="G89" s="22"/>
      <c r="H89" s="74"/>
      <c r="I89" s="74"/>
      <c r="J89" s="74"/>
      <c r="K89" s="74"/>
      <c r="L89" s="74"/>
    </row>
    <row r="90" spans="2:12" s="15" customFormat="1" ht="15" hidden="1" x14ac:dyDescent="0.25">
      <c r="B90" s="22"/>
      <c r="C90" s="33"/>
      <c r="D90" s="52"/>
      <c r="E90" s="53"/>
      <c r="F90" s="53"/>
      <c r="G90" s="22"/>
      <c r="H90" s="54"/>
      <c r="I90" s="55"/>
      <c r="J90" s="54"/>
      <c r="K90" s="54"/>
      <c r="L90" s="56"/>
    </row>
    <row r="91" spans="2:12" s="15" customFormat="1" ht="15" hidden="1" x14ac:dyDescent="0.25">
      <c r="B91" s="22"/>
      <c r="C91" s="33"/>
      <c r="D91" s="52"/>
      <c r="E91" s="53"/>
      <c r="F91" s="53"/>
      <c r="G91" s="22"/>
      <c r="H91" s="54"/>
      <c r="I91" s="55"/>
      <c r="J91" s="54"/>
      <c r="K91" s="54"/>
      <c r="L91" s="56"/>
    </row>
    <row r="92" spans="2:12" s="15" customFormat="1" ht="15" hidden="1" x14ac:dyDescent="0.25">
      <c r="B92" s="22"/>
      <c r="C92" s="33"/>
      <c r="D92" s="52"/>
      <c r="E92" s="53"/>
      <c r="F92" s="53"/>
      <c r="G92" s="22"/>
      <c r="H92" s="54"/>
      <c r="I92" s="55"/>
      <c r="J92" s="54"/>
      <c r="K92" s="54"/>
      <c r="L92" s="56"/>
    </row>
    <row r="93" spans="2:12" s="15" customFormat="1" ht="15" hidden="1" x14ac:dyDescent="0.25">
      <c r="B93" s="22"/>
      <c r="C93" s="33"/>
      <c r="D93" s="52"/>
      <c r="E93" s="53"/>
      <c r="F93" s="53"/>
      <c r="G93" s="22"/>
      <c r="H93" s="54"/>
      <c r="I93" s="55"/>
      <c r="J93" s="54"/>
      <c r="K93" s="54"/>
      <c r="L93" s="56"/>
    </row>
    <row r="94" spans="2:12" s="15" customFormat="1" ht="15" hidden="1" x14ac:dyDescent="0.25">
      <c r="B94" s="22"/>
      <c r="C94" s="33"/>
      <c r="D94" s="52"/>
      <c r="E94" s="53"/>
      <c r="F94" s="53"/>
      <c r="G94" s="22"/>
      <c r="H94" s="54"/>
      <c r="I94" s="55"/>
      <c r="J94" s="54"/>
      <c r="K94" s="54"/>
      <c r="L94" s="56"/>
    </row>
    <row r="95" spans="2:12" s="15" customFormat="1" ht="15" hidden="1" x14ac:dyDescent="0.25">
      <c r="B95" s="22"/>
      <c r="C95" s="33"/>
      <c r="D95" s="52"/>
      <c r="E95" s="53"/>
      <c r="F95" s="53"/>
      <c r="G95" s="22"/>
      <c r="H95" s="54"/>
      <c r="I95" s="55"/>
      <c r="J95" s="54"/>
      <c r="K95" s="54"/>
      <c r="L95" s="56"/>
    </row>
    <row r="96" spans="2:12" s="15" customFormat="1" ht="15" hidden="1" x14ac:dyDescent="0.25">
      <c r="B96" s="22"/>
      <c r="C96" s="33"/>
      <c r="D96" s="52"/>
      <c r="E96" s="53"/>
      <c r="F96" s="53"/>
      <c r="G96" s="22"/>
      <c r="H96" s="54"/>
      <c r="I96" s="55"/>
      <c r="J96" s="54"/>
      <c r="K96" s="54"/>
      <c r="L96" s="56"/>
    </row>
    <row r="97" spans="2:12" s="15" customFormat="1" ht="15" hidden="1" x14ac:dyDescent="0.25">
      <c r="B97" s="22"/>
      <c r="C97" s="33"/>
      <c r="D97" s="52"/>
      <c r="E97" s="53"/>
      <c r="F97" s="53"/>
      <c r="G97" s="22"/>
      <c r="H97" s="54"/>
      <c r="I97" s="55"/>
      <c r="J97" s="54"/>
      <c r="K97" s="54"/>
      <c r="L97" s="56"/>
    </row>
    <row r="98" spans="2:12" s="15" customFormat="1" ht="15" hidden="1" x14ac:dyDescent="0.25">
      <c r="B98" s="22"/>
      <c r="C98" s="33"/>
      <c r="D98" s="52"/>
      <c r="E98" s="53"/>
      <c r="F98" s="53"/>
      <c r="G98" s="22"/>
      <c r="H98" s="54"/>
      <c r="I98" s="55"/>
      <c r="J98" s="54"/>
      <c r="K98" s="54"/>
      <c r="L98" s="56"/>
    </row>
    <row r="99" spans="2:12" s="15" customFormat="1" ht="15" hidden="1" x14ac:dyDescent="0.25">
      <c r="B99" s="22"/>
      <c r="C99" s="33"/>
      <c r="D99" s="52"/>
      <c r="E99" s="53"/>
      <c r="F99" s="53"/>
      <c r="G99" s="22"/>
      <c r="H99" s="54"/>
      <c r="I99" s="55"/>
      <c r="J99" s="54"/>
      <c r="K99" s="54"/>
      <c r="L99" s="56"/>
    </row>
    <row r="100" spans="2:12" s="15" customFormat="1" ht="15" hidden="1" x14ac:dyDescent="0.25">
      <c r="B100" s="22"/>
      <c r="C100" s="33"/>
      <c r="D100" s="52"/>
      <c r="E100" s="53"/>
      <c r="F100" s="53"/>
      <c r="G100" s="22"/>
      <c r="H100" s="54"/>
      <c r="I100" s="55"/>
      <c r="J100" s="54"/>
      <c r="K100" s="54"/>
      <c r="L100" s="56"/>
    </row>
    <row r="101" spans="2:12" s="15" customFormat="1" ht="15" hidden="1" x14ac:dyDescent="0.25">
      <c r="B101" s="22"/>
      <c r="C101" s="33"/>
      <c r="D101" s="52"/>
      <c r="E101" s="53"/>
      <c r="F101" s="53"/>
      <c r="G101" s="22"/>
      <c r="H101" s="54"/>
      <c r="I101" s="55"/>
      <c r="J101" s="54"/>
      <c r="K101" s="54"/>
      <c r="L101" s="56"/>
    </row>
    <row r="102" spans="2:12" s="15" customFormat="1" ht="15" hidden="1" x14ac:dyDescent="0.25">
      <c r="B102" s="22"/>
      <c r="C102" s="33"/>
      <c r="D102" s="52"/>
      <c r="E102" s="53"/>
      <c r="F102" s="53"/>
      <c r="G102" s="22"/>
      <c r="H102" s="54"/>
      <c r="I102" s="55"/>
      <c r="J102" s="54"/>
      <c r="K102" s="54"/>
      <c r="L102" s="56"/>
    </row>
    <row r="103" spans="2:12" s="15" customFormat="1" ht="15" hidden="1" x14ac:dyDescent="0.25">
      <c r="B103" s="22"/>
      <c r="C103" s="33"/>
      <c r="D103" s="52"/>
      <c r="E103" s="53"/>
      <c r="F103" s="53"/>
      <c r="G103" s="22"/>
      <c r="H103" s="54"/>
      <c r="I103" s="55"/>
      <c r="J103" s="54"/>
      <c r="K103" s="54"/>
      <c r="L103" s="56"/>
    </row>
    <row r="104" spans="2:12" s="15" customFormat="1" ht="15" hidden="1" x14ac:dyDescent="0.25">
      <c r="B104" s="22"/>
      <c r="C104" s="33"/>
      <c r="D104" s="52"/>
      <c r="E104" s="53"/>
      <c r="F104" s="53"/>
      <c r="G104" s="22"/>
      <c r="H104" s="54"/>
      <c r="I104" s="55"/>
      <c r="J104" s="54"/>
      <c r="K104" s="54"/>
      <c r="L104" s="56"/>
    </row>
    <row r="105" spans="2:12" s="15" customFormat="1" ht="15" hidden="1" x14ac:dyDescent="0.25">
      <c r="B105" s="22"/>
      <c r="C105" s="33"/>
      <c r="D105" s="52"/>
      <c r="E105" s="53"/>
      <c r="F105" s="53"/>
      <c r="G105" s="22"/>
      <c r="H105" s="54"/>
      <c r="I105" s="55"/>
      <c r="J105" s="54"/>
      <c r="K105" s="54"/>
      <c r="L105" s="56"/>
    </row>
    <row r="106" spans="2:12" s="15" customFormat="1" ht="15" hidden="1" x14ac:dyDescent="0.25">
      <c r="B106" s="22"/>
      <c r="C106" s="33"/>
      <c r="D106" s="52"/>
      <c r="E106" s="53"/>
      <c r="F106" s="53"/>
      <c r="G106" s="22"/>
      <c r="H106" s="54"/>
      <c r="I106" s="55"/>
      <c r="J106" s="54"/>
      <c r="K106" s="54"/>
      <c r="L106" s="56"/>
    </row>
    <row r="107" spans="2:12" s="15" customFormat="1" ht="15" hidden="1" x14ac:dyDescent="0.25">
      <c r="B107" s="22"/>
      <c r="C107" s="33"/>
      <c r="D107" s="52"/>
      <c r="E107" s="53"/>
      <c r="F107" s="53"/>
      <c r="G107" s="22"/>
      <c r="H107" s="54"/>
      <c r="I107" s="55"/>
      <c r="J107" s="54"/>
      <c r="K107" s="54"/>
      <c r="L107" s="56"/>
    </row>
    <row r="108" spans="2:12" s="15" customFormat="1" ht="15" hidden="1" x14ac:dyDescent="0.25">
      <c r="B108" s="22"/>
      <c r="C108" s="33"/>
      <c r="D108" s="52"/>
      <c r="E108" s="53"/>
      <c r="F108" s="53"/>
      <c r="G108" s="22"/>
      <c r="H108" s="54"/>
      <c r="I108" s="55"/>
      <c r="J108" s="54"/>
      <c r="K108" s="54"/>
      <c r="L108" s="56"/>
    </row>
    <row r="109" spans="2:12" s="15" customFormat="1" ht="15" hidden="1" x14ac:dyDescent="0.25">
      <c r="B109" s="22"/>
      <c r="C109" s="33"/>
      <c r="D109" s="52"/>
      <c r="E109" s="53"/>
      <c r="F109" s="53"/>
      <c r="G109" s="22"/>
      <c r="H109" s="54"/>
      <c r="I109" s="55"/>
      <c r="J109" s="54"/>
      <c r="K109" s="54"/>
      <c r="L109" s="56"/>
    </row>
    <row r="110" spans="2:12" s="15" customFormat="1" ht="15" hidden="1" x14ac:dyDescent="0.25">
      <c r="B110" s="22"/>
      <c r="C110" s="33"/>
      <c r="D110" s="52"/>
      <c r="E110" s="53"/>
      <c r="F110" s="53"/>
      <c r="G110" s="22"/>
      <c r="H110" s="54"/>
      <c r="I110" s="55"/>
      <c r="J110" s="54"/>
      <c r="K110" s="54"/>
      <c r="L110" s="56"/>
    </row>
    <row r="111" spans="2:12" s="15" customFormat="1" ht="15" hidden="1" x14ac:dyDescent="0.25">
      <c r="B111" s="22"/>
      <c r="C111" s="33"/>
      <c r="D111" s="52"/>
      <c r="E111" s="53"/>
      <c r="F111" s="53"/>
      <c r="G111" s="22"/>
      <c r="H111" s="54"/>
      <c r="I111" s="55"/>
      <c r="J111" s="54"/>
      <c r="K111" s="54"/>
      <c r="L111" s="56"/>
    </row>
    <row r="112" spans="2:12" s="75" customFormat="1" ht="14.25" hidden="1" x14ac:dyDescent="0.25">
      <c r="H112" s="76"/>
    </row>
    <row r="113" spans="2:12" s="15" customFormat="1" ht="15" hidden="1" x14ac:dyDescent="0.25">
      <c r="B113" s="22"/>
      <c r="C113" s="22"/>
      <c r="D113" s="22"/>
      <c r="E113" s="22"/>
      <c r="F113" s="77"/>
      <c r="G113" s="22"/>
      <c r="H113" s="16"/>
      <c r="I113" s="24"/>
      <c r="J113" s="24"/>
      <c r="K113" s="24"/>
      <c r="L113" s="25"/>
    </row>
    <row r="114" spans="2:12" s="15" customFormat="1" ht="15" hidden="1" x14ac:dyDescent="0.25">
      <c r="B114" s="17"/>
      <c r="C114" s="33"/>
      <c r="D114" s="78"/>
      <c r="E114" s="18"/>
      <c r="F114" s="78"/>
      <c r="G114" s="33"/>
      <c r="H114" s="17"/>
      <c r="I114" s="79"/>
      <c r="J114" s="79"/>
      <c r="K114" s="79"/>
      <c r="L114" s="80"/>
    </row>
    <row r="115" spans="2:12" s="15" customFormat="1" ht="15" hidden="1" x14ac:dyDescent="0.25">
      <c r="B115" s="17"/>
      <c r="C115" s="33"/>
      <c r="D115" s="78"/>
      <c r="E115" s="18"/>
      <c r="F115" s="78"/>
      <c r="G115" s="33"/>
      <c r="H115" s="17"/>
      <c r="I115" s="79"/>
      <c r="J115" s="79"/>
      <c r="K115" s="79"/>
      <c r="L115" s="80"/>
    </row>
    <row r="116" spans="2:12" s="15" customFormat="1" ht="15" hidden="1" x14ac:dyDescent="0.25">
      <c r="B116" s="17"/>
      <c r="C116" s="33"/>
      <c r="D116" s="78"/>
      <c r="E116" s="18"/>
      <c r="F116" s="78"/>
      <c r="G116" s="33"/>
      <c r="H116" s="17"/>
      <c r="I116" s="79"/>
      <c r="J116" s="79"/>
      <c r="K116" s="79"/>
      <c r="L116" s="80"/>
    </row>
    <row r="117" spans="2:12" s="15" customFormat="1" ht="15" hidden="1" x14ac:dyDescent="0.25">
      <c r="B117" s="17"/>
      <c r="C117" s="33"/>
      <c r="D117" s="78"/>
      <c r="E117" s="18"/>
      <c r="F117" s="78"/>
      <c r="G117" s="33"/>
      <c r="H117" s="17"/>
      <c r="I117" s="79"/>
      <c r="J117" s="79"/>
      <c r="K117" s="79"/>
      <c r="L117" s="80"/>
    </row>
    <row r="118" spans="2:12" s="15" customFormat="1" ht="15" hidden="1" x14ac:dyDescent="0.25">
      <c r="B118" s="17"/>
      <c r="C118" s="33"/>
      <c r="D118" s="78"/>
      <c r="E118" s="18"/>
      <c r="F118" s="78"/>
      <c r="G118" s="33"/>
      <c r="H118" s="17"/>
      <c r="I118" s="79"/>
      <c r="J118" s="79"/>
      <c r="K118" s="79"/>
      <c r="L118" s="80"/>
    </row>
    <row r="119" spans="2:12" s="15" customFormat="1" ht="15" hidden="1" x14ac:dyDescent="0.25">
      <c r="B119" s="17"/>
      <c r="C119" s="33"/>
      <c r="D119" s="78"/>
      <c r="E119" s="18"/>
      <c r="F119" s="78"/>
      <c r="G119" s="33"/>
      <c r="H119" s="17"/>
      <c r="I119" s="79"/>
      <c r="J119" s="79"/>
      <c r="K119" s="79"/>
      <c r="L119" s="80"/>
    </row>
    <row r="120" spans="2:12" s="15" customFormat="1" ht="15" hidden="1" x14ac:dyDescent="0.25">
      <c r="B120" s="17"/>
      <c r="C120" s="33"/>
      <c r="D120" s="78"/>
      <c r="E120" s="18"/>
      <c r="F120" s="78"/>
      <c r="G120" s="33"/>
      <c r="H120" s="17"/>
      <c r="I120" s="79"/>
      <c r="J120" s="79"/>
      <c r="K120" s="79"/>
      <c r="L120" s="80"/>
    </row>
    <row r="121" spans="2:12" s="15" customFormat="1" ht="15" hidden="1" x14ac:dyDescent="0.25">
      <c r="B121" s="17"/>
      <c r="C121" s="33"/>
      <c r="D121" s="78"/>
      <c r="E121" s="18"/>
      <c r="F121" s="78"/>
      <c r="G121" s="33"/>
      <c r="H121" s="17"/>
      <c r="I121" s="79"/>
      <c r="J121" s="79"/>
      <c r="K121" s="79"/>
      <c r="L121" s="80"/>
    </row>
    <row r="122" spans="2:12" s="15" customFormat="1" ht="15" hidden="1" x14ac:dyDescent="0.25">
      <c r="B122" s="17"/>
      <c r="C122" s="33"/>
      <c r="D122" s="78"/>
      <c r="E122" s="18"/>
      <c r="F122" s="78"/>
      <c r="G122" s="33"/>
      <c r="H122" s="17"/>
      <c r="I122" s="79"/>
      <c r="J122" s="79"/>
      <c r="K122" s="79"/>
      <c r="L122" s="80"/>
    </row>
    <row r="123" spans="2:12" s="15" customFormat="1" ht="15" hidden="1" x14ac:dyDescent="0.25">
      <c r="B123" s="17"/>
      <c r="C123" s="33"/>
      <c r="D123" s="78"/>
      <c r="E123" s="18"/>
      <c r="F123" s="78"/>
      <c r="G123" s="33"/>
      <c r="H123" s="17"/>
      <c r="I123" s="79"/>
      <c r="J123" s="79"/>
      <c r="K123" s="79"/>
      <c r="L123" s="80"/>
    </row>
    <row r="124" spans="2:12" s="15" customFormat="1" ht="15" hidden="1" x14ac:dyDescent="0.25">
      <c r="B124" s="17"/>
      <c r="C124" s="33"/>
      <c r="D124" s="78"/>
      <c r="E124" s="18"/>
      <c r="F124" s="78"/>
      <c r="G124" s="33"/>
      <c r="H124" s="17"/>
      <c r="I124" s="79"/>
      <c r="J124" s="79"/>
      <c r="K124" s="79"/>
      <c r="L124" s="80"/>
    </row>
    <row r="125" spans="2:12" s="15" customFormat="1" ht="15" hidden="1" x14ac:dyDescent="0.25">
      <c r="B125" s="17"/>
      <c r="C125" s="33"/>
      <c r="D125" s="78"/>
      <c r="E125" s="18"/>
      <c r="F125" s="78"/>
      <c r="G125" s="33"/>
      <c r="H125" s="17"/>
      <c r="I125" s="79"/>
      <c r="J125" s="79"/>
      <c r="K125" s="79"/>
      <c r="L125" s="80"/>
    </row>
    <row r="126" spans="2:12" s="15" customFormat="1" ht="15" hidden="1" x14ac:dyDescent="0.25">
      <c r="B126" s="17"/>
      <c r="C126" s="33"/>
      <c r="D126" s="78"/>
      <c r="E126" s="18"/>
      <c r="F126" s="78"/>
      <c r="G126" s="33"/>
      <c r="H126" s="17"/>
      <c r="I126" s="79"/>
      <c r="J126" s="79"/>
      <c r="K126" s="79"/>
      <c r="L126" s="80"/>
    </row>
    <row r="127" spans="2:12" s="15" customFormat="1" ht="15" hidden="1" x14ac:dyDescent="0.25">
      <c r="B127" s="17"/>
      <c r="C127" s="33"/>
      <c r="D127" s="78"/>
      <c r="E127" s="18"/>
      <c r="F127" s="78"/>
      <c r="G127" s="33"/>
      <c r="H127" s="17"/>
      <c r="I127" s="79"/>
      <c r="J127" s="79"/>
      <c r="K127" s="79"/>
      <c r="L127" s="80"/>
    </row>
    <row r="128" spans="2:12" s="15" customFormat="1" ht="15" hidden="1" x14ac:dyDescent="0.25">
      <c r="B128" s="17"/>
      <c r="C128" s="33"/>
      <c r="D128" s="78"/>
      <c r="E128" s="18"/>
      <c r="F128" s="78"/>
      <c r="G128" s="33"/>
      <c r="H128" s="17"/>
      <c r="I128" s="79"/>
      <c r="J128" s="79"/>
      <c r="K128" s="79"/>
      <c r="L128" s="80"/>
    </row>
    <row r="129" spans="2:12" s="15" customFormat="1" ht="15" hidden="1" x14ac:dyDescent="0.25">
      <c r="B129" s="17"/>
      <c r="C129" s="33"/>
      <c r="D129" s="78"/>
      <c r="E129" s="18"/>
      <c r="F129" s="78"/>
      <c r="G129" s="33"/>
      <c r="H129" s="17"/>
      <c r="I129" s="79"/>
      <c r="J129" s="79"/>
      <c r="K129" s="79"/>
      <c r="L129" s="80"/>
    </row>
    <row r="130" spans="2:12" s="15" customFormat="1" ht="15" hidden="1" x14ac:dyDescent="0.25">
      <c r="B130" s="17"/>
      <c r="C130" s="33"/>
      <c r="D130" s="78"/>
      <c r="E130" s="18"/>
      <c r="F130" s="78"/>
      <c r="G130" s="33"/>
      <c r="H130" s="17"/>
      <c r="I130" s="79"/>
      <c r="J130" s="79"/>
      <c r="K130" s="79"/>
      <c r="L130" s="80"/>
    </row>
    <row r="131" spans="2:12" s="15" customFormat="1" ht="15" hidden="1" x14ac:dyDescent="0.25">
      <c r="B131" s="17"/>
      <c r="C131" s="33"/>
      <c r="D131" s="78"/>
      <c r="E131" s="18"/>
      <c r="F131" s="78"/>
      <c r="G131" s="33"/>
      <c r="H131" s="17"/>
      <c r="I131" s="79"/>
      <c r="J131" s="79"/>
      <c r="K131" s="79"/>
      <c r="L131" s="80"/>
    </row>
    <row r="132" spans="2:12" s="15" customFormat="1" ht="15" hidden="1" x14ac:dyDescent="0.25">
      <c r="B132" s="81"/>
      <c r="C132" s="82"/>
      <c r="D132" s="83"/>
      <c r="E132" s="84"/>
      <c r="F132" s="83"/>
      <c r="G132" s="82"/>
      <c r="H132" s="81"/>
      <c r="I132" s="85"/>
      <c r="J132" s="85"/>
      <c r="K132" s="85"/>
      <c r="L132" s="86"/>
    </row>
    <row r="133" spans="2:12" s="15" customFormat="1" ht="15" hidden="1" x14ac:dyDescent="0.25">
      <c r="B133" s="81"/>
      <c r="C133" s="82"/>
      <c r="D133" s="83"/>
      <c r="E133" s="84"/>
      <c r="F133" s="83"/>
      <c r="G133" s="82"/>
      <c r="H133" s="81"/>
      <c r="I133" s="85"/>
      <c r="J133" s="85"/>
      <c r="K133" s="85"/>
      <c r="L133" s="86"/>
    </row>
    <row r="134" spans="2:12" s="15" customFormat="1" ht="15" hidden="1" x14ac:dyDescent="0.25">
      <c r="B134" s="81"/>
      <c r="C134" s="82"/>
      <c r="D134" s="83"/>
      <c r="E134" s="84"/>
      <c r="F134" s="83"/>
      <c r="G134" s="82"/>
      <c r="H134" s="81"/>
      <c r="I134" s="85"/>
      <c r="J134" s="85"/>
      <c r="K134" s="85"/>
      <c r="L134" s="86"/>
    </row>
    <row r="135" spans="2:12" s="15" customFormat="1" ht="15" hidden="1" x14ac:dyDescent="0.25">
      <c r="B135" s="81"/>
      <c r="C135" s="82"/>
      <c r="D135" s="83"/>
      <c r="E135" s="84"/>
      <c r="F135" s="83"/>
      <c r="G135" s="82"/>
      <c r="H135" s="81"/>
      <c r="I135" s="85"/>
      <c r="J135" s="85"/>
      <c r="K135" s="85"/>
      <c r="L135" s="86"/>
    </row>
    <row r="136" spans="2:12" s="15" customFormat="1" ht="15" hidden="1" x14ac:dyDescent="0.25">
      <c r="B136" s="81"/>
      <c r="C136" s="82"/>
      <c r="D136" s="83"/>
      <c r="E136" s="84"/>
      <c r="F136" s="83"/>
      <c r="G136" s="82"/>
      <c r="H136" s="81"/>
      <c r="I136" s="85"/>
      <c r="J136" s="85"/>
      <c r="K136" s="85"/>
      <c r="L136" s="86"/>
    </row>
    <row r="137" spans="2:12" s="15" customFormat="1" ht="15" hidden="1" x14ac:dyDescent="0.25">
      <c r="B137" s="81"/>
      <c r="C137" s="82"/>
      <c r="D137" s="83"/>
      <c r="E137" s="84"/>
      <c r="F137" s="83"/>
      <c r="G137" s="82"/>
      <c r="H137" s="81"/>
      <c r="I137" s="85"/>
      <c r="J137" s="85"/>
      <c r="K137" s="85"/>
      <c r="L137" s="86"/>
    </row>
    <row r="138" spans="2:12" s="15" customFormat="1" ht="15" hidden="1" x14ac:dyDescent="0.25">
      <c r="B138" s="81"/>
      <c r="C138" s="82"/>
      <c r="D138" s="83"/>
      <c r="E138" s="84"/>
      <c r="F138" s="83"/>
      <c r="G138" s="82"/>
      <c r="H138" s="81"/>
      <c r="I138" s="85"/>
      <c r="J138" s="85"/>
      <c r="K138" s="85"/>
      <c r="L138" s="86"/>
    </row>
    <row r="139" spans="2:12" s="15" customFormat="1" ht="15" hidden="1" x14ac:dyDescent="0.25">
      <c r="B139" s="81"/>
      <c r="C139" s="82"/>
      <c r="D139" s="83"/>
      <c r="E139" s="84"/>
      <c r="F139" s="83"/>
      <c r="G139" s="82"/>
      <c r="H139" s="81"/>
      <c r="I139" s="85"/>
      <c r="J139" s="85"/>
      <c r="K139" s="85"/>
      <c r="L139" s="86"/>
    </row>
    <row r="140" spans="2:12" s="15" customFormat="1" ht="15" hidden="1" x14ac:dyDescent="0.25">
      <c r="B140" s="81"/>
      <c r="C140" s="82"/>
      <c r="D140" s="83"/>
      <c r="E140" s="84"/>
      <c r="F140" s="83"/>
      <c r="G140" s="82"/>
      <c r="H140" s="81"/>
      <c r="I140" s="85"/>
      <c r="J140" s="85"/>
      <c r="K140" s="85"/>
      <c r="L140" s="86"/>
    </row>
    <row r="141" spans="2:12" s="15" customFormat="1" ht="15" hidden="1" x14ac:dyDescent="0.25">
      <c r="B141" s="81"/>
      <c r="C141" s="82"/>
      <c r="D141" s="83"/>
      <c r="E141" s="84"/>
      <c r="F141" s="83"/>
      <c r="G141" s="82"/>
      <c r="H141" s="81"/>
      <c r="I141" s="85"/>
      <c r="J141" s="85"/>
      <c r="K141" s="85"/>
      <c r="L141" s="86"/>
    </row>
    <row r="142" spans="2:12" s="15" customFormat="1" ht="15" hidden="1" x14ac:dyDescent="0.25">
      <c r="B142" s="81"/>
      <c r="C142" s="82"/>
      <c r="D142" s="83"/>
      <c r="E142" s="84"/>
      <c r="F142" s="83"/>
      <c r="G142" s="82"/>
      <c r="H142" s="81"/>
      <c r="I142" s="85"/>
      <c r="J142" s="85"/>
      <c r="K142" s="85"/>
      <c r="L142" s="86"/>
    </row>
    <row r="143" spans="2:12" s="15" customFormat="1" ht="15" hidden="1" x14ac:dyDescent="0.25">
      <c r="B143" s="81"/>
      <c r="C143" s="82"/>
      <c r="D143" s="83"/>
      <c r="E143" s="84"/>
      <c r="F143" s="83"/>
      <c r="G143" s="82"/>
      <c r="H143" s="81"/>
      <c r="I143" s="85"/>
      <c r="J143" s="85"/>
      <c r="K143" s="85"/>
      <c r="L143" s="86"/>
    </row>
    <row r="144" spans="2:12" s="15" customFormat="1" ht="15" hidden="1" x14ac:dyDescent="0.25">
      <c r="B144" s="81"/>
      <c r="C144" s="82"/>
      <c r="D144" s="83"/>
      <c r="E144" s="84"/>
      <c r="F144" s="83"/>
      <c r="G144" s="82"/>
      <c r="H144" s="81"/>
      <c r="I144" s="85"/>
      <c r="J144" s="85"/>
      <c r="K144" s="85"/>
      <c r="L144" s="86"/>
    </row>
    <row r="145" spans="1:14" s="15" customFormat="1" ht="15" hidden="1" x14ac:dyDescent="0.25">
      <c r="B145" s="81"/>
      <c r="C145" s="82"/>
      <c r="D145" s="83"/>
      <c r="E145" s="84"/>
      <c r="F145" s="83"/>
      <c r="G145" s="82"/>
      <c r="H145" s="81"/>
      <c r="I145" s="85"/>
      <c r="J145" s="85"/>
      <c r="K145" s="85"/>
      <c r="L145" s="86"/>
    </row>
    <row r="146" spans="1:14" s="15" customFormat="1" ht="15" hidden="1" x14ac:dyDescent="0.25">
      <c r="B146" s="81"/>
      <c r="C146" s="82"/>
      <c r="D146" s="83"/>
      <c r="E146" s="84"/>
      <c r="F146" s="83"/>
      <c r="G146" s="82"/>
      <c r="H146" s="81"/>
      <c r="I146" s="85"/>
      <c r="J146" s="85"/>
      <c r="K146" s="85"/>
      <c r="L146" s="86"/>
    </row>
    <row r="147" spans="1:14" s="15" customFormat="1" ht="15" hidden="1" x14ac:dyDescent="0.25">
      <c r="B147" s="81"/>
      <c r="C147" s="82"/>
      <c r="D147" s="83"/>
      <c r="E147" s="84"/>
      <c r="F147" s="83"/>
      <c r="G147" s="82"/>
      <c r="H147" s="81"/>
      <c r="I147" s="85"/>
      <c r="J147" s="85"/>
      <c r="K147" s="85"/>
      <c r="L147" s="86"/>
    </row>
    <row r="148" spans="1:14" s="15" customFormat="1" ht="15" hidden="1" x14ac:dyDescent="0.25">
      <c r="B148" s="81"/>
      <c r="C148" s="82"/>
      <c r="D148" s="83"/>
      <c r="E148" s="84"/>
      <c r="F148" s="83"/>
      <c r="G148" s="82"/>
      <c r="H148" s="81"/>
      <c r="I148" s="85"/>
      <c r="J148" s="85"/>
      <c r="K148" s="85"/>
      <c r="L148" s="86"/>
    </row>
    <row r="149" spans="1:14" s="15" customFormat="1" ht="15" hidden="1" x14ac:dyDescent="0.25">
      <c r="B149" s="81"/>
      <c r="C149" s="82"/>
      <c r="D149" s="83"/>
      <c r="E149" s="84"/>
      <c r="F149" s="83"/>
      <c r="G149" s="82"/>
      <c r="H149" s="81"/>
      <c r="I149" s="85"/>
      <c r="J149" s="85"/>
      <c r="K149" s="85"/>
      <c r="L149" s="86"/>
    </row>
    <row r="150" spans="1:14" s="13" customFormat="1" ht="15.75" hidden="1" x14ac:dyDescent="0.25">
      <c r="A150" s="10"/>
      <c r="B150" s="87"/>
      <c r="C150" s="88"/>
      <c r="D150" s="89"/>
      <c r="E150" s="90"/>
      <c r="F150" s="89"/>
      <c r="G150" s="88"/>
      <c r="H150" s="87"/>
      <c r="I150" s="91"/>
      <c r="J150" s="91"/>
      <c r="K150" s="91"/>
      <c r="L150" s="92"/>
      <c r="M150" s="93"/>
      <c r="N150" s="93"/>
    </row>
    <row r="151" spans="1:14" s="13" customFormat="1" ht="15.75" hidden="1" x14ac:dyDescent="0.25">
      <c r="A151" s="10"/>
      <c r="B151" s="87"/>
      <c r="C151" s="88"/>
      <c r="D151" s="89"/>
      <c r="E151" s="90"/>
      <c r="F151" s="89"/>
      <c r="G151" s="88"/>
      <c r="H151" s="87"/>
      <c r="I151" s="91"/>
      <c r="J151" s="91"/>
      <c r="K151" s="91"/>
      <c r="L151" s="92"/>
      <c r="M151" s="93"/>
      <c r="N151" s="93"/>
    </row>
    <row r="152" spans="1:14" s="13" customFormat="1" ht="15.75" hidden="1" x14ac:dyDescent="0.25">
      <c r="A152" s="10"/>
      <c r="B152" s="87"/>
      <c r="C152" s="88"/>
      <c r="D152" s="89"/>
      <c r="E152" s="90"/>
      <c r="F152" s="89"/>
      <c r="G152" s="88"/>
      <c r="H152" s="87"/>
      <c r="I152" s="91"/>
      <c r="J152" s="91"/>
      <c r="K152" s="91"/>
      <c r="L152" s="92"/>
      <c r="M152" s="93"/>
      <c r="N152" s="93"/>
    </row>
    <row r="153" spans="1:14" s="13" customFormat="1" ht="15.75" hidden="1" x14ac:dyDescent="0.25">
      <c r="A153" s="10"/>
      <c r="B153" s="87"/>
      <c r="C153" s="88"/>
      <c r="D153" s="89"/>
      <c r="E153" s="90"/>
      <c r="F153" s="89"/>
      <c r="G153" s="88"/>
      <c r="H153" s="87"/>
      <c r="I153" s="91"/>
      <c r="J153" s="91"/>
      <c r="K153" s="91"/>
      <c r="L153" s="92"/>
      <c r="M153" s="93"/>
      <c r="N153" s="93"/>
    </row>
    <row r="154" spans="1:14" s="13" customFormat="1" ht="15.75" hidden="1" x14ac:dyDescent="0.25">
      <c r="A154" s="10"/>
      <c r="B154" s="87"/>
      <c r="C154" s="88"/>
      <c r="D154" s="89"/>
      <c r="E154" s="90"/>
      <c r="F154" s="89"/>
      <c r="G154" s="88"/>
      <c r="H154" s="87"/>
      <c r="I154" s="91"/>
      <c r="J154" s="91"/>
      <c r="K154" s="91"/>
      <c r="L154" s="92"/>
      <c r="M154" s="93"/>
      <c r="N154" s="93"/>
    </row>
    <row r="155" spans="1:14" s="13" customFormat="1" ht="15.75" hidden="1" x14ac:dyDescent="0.25">
      <c r="A155" s="10"/>
      <c r="B155" s="87"/>
      <c r="C155" s="88"/>
      <c r="D155" s="89"/>
      <c r="E155" s="90"/>
      <c r="F155" s="89"/>
      <c r="G155" s="88"/>
      <c r="H155" s="87"/>
      <c r="I155" s="91"/>
      <c r="J155" s="91"/>
      <c r="K155" s="91"/>
      <c r="L155" s="92"/>
      <c r="M155" s="93"/>
      <c r="N155" s="93"/>
    </row>
    <row r="156" spans="1:14" s="13" customFormat="1" ht="15.75" hidden="1" x14ac:dyDescent="0.25">
      <c r="A156" s="10"/>
      <c r="B156" s="87"/>
      <c r="C156" s="88"/>
      <c r="D156" s="89"/>
      <c r="E156" s="90"/>
      <c r="F156" s="89"/>
      <c r="G156" s="88"/>
      <c r="H156" s="87"/>
      <c r="I156" s="91"/>
      <c r="J156" s="91"/>
      <c r="K156" s="91"/>
      <c r="L156" s="92"/>
      <c r="M156" s="93"/>
      <c r="N156" s="93"/>
    </row>
    <row r="157" spans="1:14" s="13" customFormat="1" ht="15.75" hidden="1" x14ac:dyDescent="0.25">
      <c r="A157" s="10"/>
      <c r="B157" s="87"/>
      <c r="C157" s="88"/>
      <c r="D157" s="89"/>
      <c r="E157" s="90"/>
      <c r="F157" s="89"/>
      <c r="G157" s="88"/>
      <c r="H157" s="87"/>
      <c r="I157" s="91"/>
      <c r="J157" s="91"/>
      <c r="K157" s="91"/>
      <c r="L157" s="92"/>
      <c r="M157" s="93"/>
      <c r="N157" s="93"/>
    </row>
    <row r="158" spans="1:14" s="13" customFormat="1" ht="15.75" hidden="1" x14ac:dyDescent="0.25">
      <c r="A158" s="10"/>
      <c r="B158" s="87"/>
      <c r="C158" s="88"/>
      <c r="D158" s="89"/>
      <c r="E158" s="90"/>
      <c r="F158" s="89"/>
      <c r="G158" s="88"/>
      <c r="H158" s="87"/>
      <c r="I158" s="91"/>
      <c r="J158" s="91"/>
      <c r="K158" s="91"/>
      <c r="L158" s="92"/>
      <c r="M158" s="93"/>
      <c r="N158" s="93"/>
    </row>
    <row r="159" spans="1:14" s="13" customFormat="1" ht="15.75" hidden="1" x14ac:dyDescent="0.25">
      <c r="A159" s="10"/>
      <c r="B159" s="87"/>
      <c r="C159" s="88"/>
      <c r="D159" s="89"/>
      <c r="E159" s="90"/>
      <c r="F159" s="89"/>
      <c r="G159" s="88"/>
      <c r="H159" s="87"/>
      <c r="I159" s="91"/>
      <c r="J159" s="91"/>
      <c r="K159" s="91"/>
      <c r="L159" s="92"/>
      <c r="M159" s="93"/>
      <c r="N159" s="93"/>
    </row>
    <row r="160" spans="1:14" s="13" customFormat="1" ht="15.75" hidden="1" x14ac:dyDescent="0.25">
      <c r="A160" s="10"/>
      <c r="B160" s="87"/>
      <c r="C160" s="88"/>
      <c r="D160" s="89"/>
      <c r="E160" s="90"/>
      <c r="F160" s="89"/>
      <c r="G160" s="88"/>
      <c r="H160" s="87"/>
      <c r="I160" s="91"/>
      <c r="J160" s="91"/>
      <c r="K160" s="91"/>
      <c r="L160" s="92"/>
      <c r="M160" s="93"/>
      <c r="N160" s="93"/>
    </row>
    <row r="161" spans="1:14" s="13" customFormat="1" ht="15.75" hidden="1" x14ac:dyDescent="0.25">
      <c r="A161" s="10"/>
      <c r="B161" s="87"/>
      <c r="C161" s="88"/>
      <c r="D161" s="89"/>
      <c r="E161" s="90"/>
      <c r="F161" s="89"/>
      <c r="G161" s="88"/>
      <c r="H161" s="87"/>
      <c r="I161" s="91"/>
      <c r="J161" s="91"/>
      <c r="K161" s="91"/>
      <c r="L161" s="92"/>
      <c r="M161" s="93"/>
      <c r="N161" s="93"/>
    </row>
    <row r="162" spans="1:14" s="13" customFormat="1" ht="15.75" x14ac:dyDescent="0.25">
      <c r="A162" s="10"/>
      <c r="B162" s="90"/>
      <c r="C162" s="94"/>
      <c r="D162" s="90"/>
      <c r="E162" s="90"/>
      <c r="F162" s="95"/>
      <c r="G162" s="94"/>
      <c r="H162" s="87"/>
      <c r="I162" s="91"/>
      <c r="J162" s="91"/>
      <c r="K162" s="91"/>
      <c r="L162" s="92"/>
      <c r="M162" s="93"/>
      <c r="N162" s="93"/>
    </row>
    <row r="163" spans="1:14" s="13" customFormat="1" ht="15" x14ac:dyDescent="0.25">
      <c r="A163" s="96"/>
      <c r="B163" s="97"/>
      <c r="C163" s="96"/>
      <c r="D163" s="97"/>
      <c r="E163" s="97"/>
      <c r="F163" s="97"/>
      <c r="G163" s="96"/>
      <c r="H163" s="97"/>
      <c r="I163" s="96"/>
      <c r="K163" s="96"/>
      <c r="L163" s="96"/>
      <c r="M163" s="96"/>
      <c r="N163" s="96"/>
    </row>
    <row r="164" spans="1:14" s="13" customFormat="1" ht="15" hidden="1" x14ac:dyDescent="0.25">
      <c r="A164" s="96"/>
      <c r="B164" s="97"/>
      <c r="C164" s="96"/>
      <c r="D164" s="97"/>
      <c r="E164" s="97"/>
      <c r="F164" s="97"/>
      <c r="G164" s="96"/>
      <c r="H164" s="97"/>
      <c r="I164" s="96"/>
      <c r="J164" s="96"/>
      <c r="K164" s="96"/>
      <c r="L164" s="96"/>
      <c r="M164" s="96"/>
      <c r="N164" s="96"/>
    </row>
    <row r="165" spans="1:14" s="13" customFormat="1" ht="15" hidden="1" x14ac:dyDescent="0.25">
      <c r="A165" s="96"/>
      <c r="B165" s="97"/>
      <c r="C165" s="96"/>
      <c r="D165" s="97"/>
      <c r="E165" s="97"/>
      <c r="F165" s="97"/>
      <c r="G165" s="96"/>
      <c r="H165" s="97"/>
      <c r="I165" s="96"/>
      <c r="J165" s="96"/>
      <c r="K165" s="96"/>
      <c r="L165" s="96"/>
      <c r="M165" s="96"/>
      <c r="N165" s="96"/>
    </row>
    <row r="166" spans="1:14" s="13" customFormat="1" ht="15" hidden="1" x14ac:dyDescent="0.25">
      <c r="A166" s="96">
        <v>180</v>
      </c>
      <c r="B166" s="97" t="s">
        <v>93</v>
      </c>
      <c r="C166" s="96">
        <v>10332</v>
      </c>
      <c r="D166" s="97" t="s">
        <v>94</v>
      </c>
      <c r="E166" s="97" t="s">
        <v>95</v>
      </c>
      <c r="F166" s="97" t="s">
        <v>96</v>
      </c>
      <c r="G166" s="96">
        <v>1</v>
      </c>
      <c r="H166" s="97" t="s">
        <v>97</v>
      </c>
      <c r="I166" s="96"/>
      <c r="J166" s="96">
        <v>242000</v>
      </c>
      <c r="K166" s="96">
        <v>0</v>
      </c>
      <c r="L166" s="96"/>
      <c r="M166" s="96"/>
      <c r="N166" s="96"/>
    </row>
    <row r="167" spans="1:14" s="13" customFormat="1" ht="15" hidden="1" x14ac:dyDescent="0.25">
      <c r="A167" s="96">
        <v>180</v>
      </c>
      <c r="B167" s="97"/>
      <c r="C167" s="96"/>
      <c r="D167" s="97"/>
      <c r="E167" s="97"/>
      <c r="F167" s="97"/>
      <c r="G167" s="96">
        <v>2</v>
      </c>
      <c r="H167" s="97" t="s">
        <v>98</v>
      </c>
      <c r="I167" s="96"/>
      <c r="J167" s="96">
        <v>75000</v>
      </c>
      <c r="K167" s="96">
        <v>0</v>
      </c>
      <c r="L167" s="96"/>
      <c r="M167" s="96"/>
      <c r="N167" s="96"/>
    </row>
    <row r="168" spans="1:14" s="13" customFormat="1" ht="15" hidden="1" x14ac:dyDescent="0.25">
      <c r="A168" s="96">
        <v>180</v>
      </c>
      <c r="B168" s="97"/>
      <c r="C168" s="96"/>
      <c r="D168" s="97"/>
      <c r="E168" s="97"/>
      <c r="F168" s="97"/>
      <c r="G168" s="96">
        <v>2</v>
      </c>
      <c r="H168" s="97" t="s">
        <v>99</v>
      </c>
      <c r="I168" s="96"/>
      <c r="J168" s="96">
        <v>0</v>
      </c>
      <c r="K168" s="96">
        <v>187500</v>
      </c>
      <c r="L168" s="96"/>
      <c r="M168" s="96"/>
      <c r="N168" s="96"/>
    </row>
    <row r="169" spans="1:14" s="13" customFormat="1" ht="15" hidden="1" x14ac:dyDescent="0.25">
      <c r="A169" s="96">
        <v>198</v>
      </c>
      <c r="B169" s="97" t="s">
        <v>100</v>
      </c>
      <c r="C169" s="96">
        <v>13222</v>
      </c>
      <c r="D169" s="97" t="s">
        <v>101</v>
      </c>
      <c r="E169" s="97" t="s">
        <v>102</v>
      </c>
      <c r="F169" s="97" t="s">
        <v>103</v>
      </c>
      <c r="G169" s="96">
        <v>0</v>
      </c>
      <c r="H169" s="97" t="s">
        <v>104</v>
      </c>
      <c r="I169" s="96"/>
      <c r="J169" s="96">
        <v>751000</v>
      </c>
      <c r="K169" s="96">
        <v>0</v>
      </c>
      <c r="L169" s="96"/>
      <c r="M169" s="96"/>
      <c r="N169" s="96"/>
    </row>
    <row r="170" spans="1:14" s="13" customFormat="1" ht="15" hidden="1" x14ac:dyDescent="0.25">
      <c r="A170" s="96">
        <v>198</v>
      </c>
      <c r="B170" s="97"/>
      <c r="C170" s="96"/>
      <c r="D170" s="97"/>
      <c r="E170" s="97"/>
      <c r="F170" s="97"/>
      <c r="G170" s="96">
        <v>0</v>
      </c>
      <c r="H170" s="97" t="s">
        <v>104</v>
      </c>
      <c r="I170" s="96"/>
      <c r="J170" s="96">
        <v>751000</v>
      </c>
      <c r="K170" s="96">
        <v>0</v>
      </c>
      <c r="L170" s="96"/>
      <c r="M170" s="96"/>
      <c r="N170" s="96"/>
    </row>
    <row r="171" spans="1:14" s="13" customFormat="1" ht="15" hidden="1" x14ac:dyDescent="0.25">
      <c r="A171" s="96">
        <v>198</v>
      </c>
      <c r="B171" s="97"/>
      <c r="C171" s="96"/>
      <c r="D171" s="97"/>
      <c r="E171" s="97"/>
      <c r="F171" s="97"/>
      <c r="G171" s="96">
        <v>2</v>
      </c>
      <c r="H171" s="97" t="s">
        <v>98</v>
      </c>
      <c r="I171" s="96"/>
      <c r="J171" s="96">
        <v>75000</v>
      </c>
      <c r="K171" s="96">
        <v>0</v>
      </c>
      <c r="L171" s="96"/>
      <c r="M171" s="96"/>
      <c r="N171" s="96"/>
    </row>
    <row r="172" spans="1:14" s="13" customFormat="1" ht="15" hidden="1" x14ac:dyDescent="0.25">
      <c r="A172" s="96">
        <v>198</v>
      </c>
      <c r="B172" s="97"/>
      <c r="C172" s="96"/>
      <c r="D172" s="97"/>
      <c r="E172" s="97"/>
      <c r="F172" s="97"/>
      <c r="G172" s="96">
        <v>2</v>
      </c>
      <c r="H172" s="97" t="s">
        <v>99</v>
      </c>
      <c r="I172" s="96"/>
      <c r="J172" s="96">
        <v>0</v>
      </c>
      <c r="K172" s="96">
        <v>187500</v>
      </c>
      <c r="L172" s="96"/>
      <c r="M172" s="96"/>
      <c r="N172" s="96"/>
    </row>
    <row r="173" spans="1:14" s="13" customFormat="1" ht="15" hidden="1" x14ac:dyDescent="0.25">
      <c r="A173" s="96">
        <v>225</v>
      </c>
      <c r="B173" s="97" t="s">
        <v>105</v>
      </c>
      <c r="C173" s="96">
        <v>10981</v>
      </c>
      <c r="D173" s="97" t="s">
        <v>106</v>
      </c>
      <c r="E173" s="97" t="s">
        <v>107</v>
      </c>
      <c r="F173" s="97" t="s">
        <v>103</v>
      </c>
      <c r="G173" s="96">
        <v>0</v>
      </c>
      <c r="H173" s="97" t="s">
        <v>104</v>
      </c>
      <c r="I173" s="96"/>
      <c r="J173" s="96">
        <v>372000</v>
      </c>
      <c r="K173" s="96">
        <v>0</v>
      </c>
      <c r="L173" s="96"/>
      <c r="M173" s="96"/>
      <c r="N173" s="96"/>
    </row>
    <row r="174" spans="1:14" s="13" customFormat="1" ht="15" hidden="1" x14ac:dyDescent="0.25">
      <c r="A174" s="96">
        <v>225</v>
      </c>
      <c r="B174" s="97"/>
      <c r="C174" s="96"/>
      <c r="D174" s="97"/>
      <c r="E174" s="97"/>
      <c r="F174" s="97"/>
      <c r="G174" s="96">
        <v>0</v>
      </c>
      <c r="H174" s="97" t="s">
        <v>104</v>
      </c>
      <c r="I174" s="96"/>
      <c r="J174" s="96">
        <v>402000</v>
      </c>
      <c r="K174" s="96">
        <v>0</v>
      </c>
      <c r="L174" s="96"/>
      <c r="M174" s="96"/>
      <c r="N174" s="96"/>
    </row>
    <row r="175" spans="1:14" s="13" customFormat="1" ht="15" hidden="1" x14ac:dyDescent="0.25">
      <c r="A175" s="96">
        <v>235</v>
      </c>
      <c r="B175" s="97" t="s">
        <v>108</v>
      </c>
      <c r="C175" s="96">
        <v>10061</v>
      </c>
      <c r="D175" s="97" t="s">
        <v>109</v>
      </c>
      <c r="E175" s="97" t="s">
        <v>110</v>
      </c>
      <c r="F175" s="97" t="s">
        <v>111</v>
      </c>
      <c r="G175" s="96">
        <v>1</v>
      </c>
      <c r="H175" s="97" t="s">
        <v>112</v>
      </c>
      <c r="I175" s="96"/>
      <c r="J175" s="96">
        <v>550000</v>
      </c>
      <c r="K175" s="96">
        <v>0</v>
      </c>
      <c r="L175" s="96"/>
      <c r="M175" s="96"/>
      <c r="N175" s="96"/>
    </row>
    <row r="176" spans="1:14" s="13" customFormat="1" ht="15" hidden="1" x14ac:dyDescent="0.25">
      <c r="A176" s="96">
        <v>235</v>
      </c>
      <c r="B176" s="97"/>
      <c r="C176" s="96"/>
      <c r="D176" s="97"/>
      <c r="E176" s="97"/>
      <c r="F176" s="97"/>
      <c r="G176" s="96">
        <v>2</v>
      </c>
      <c r="H176" s="97" t="s">
        <v>98</v>
      </c>
      <c r="I176" s="96"/>
      <c r="J176" s="96">
        <v>75000</v>
      </c>
      <c r="K176" s="96">
        <v>0</v>
      </c>
      <c r="L176" s="96"/>
      <c r="M176" s="96"/>
      <c r="N176" s="96"/>
    </row>
    <row r="177" spans="1:14" s="13" customFormat="1" ht="15" hidden="1" x14ac:dyDescent="0.25">
      <c r="A177" s="96">
        <v>235</v>
      </c>
      <c r="B177" s="97"/>
      <c r="C177" s="96"/>
      <c r="D177" s="97"/>
      <c r="E177" s="97"/>
      <c r="F177" s="97"/>
      <c r="G177" s="96">
        <v>2</v>
      </c>
      <c r="H177" s="97" t="s">
        <v>99</v>
      </c>
      <c r="I177" s="96"/>
      <c r="J177" s="96">
        <v>0</v>
      </c>
      <c r="K177" s="96">
        <v>187500</v>
      </c>
      <c r="L177" s="96"/>
      <c r="M177" s="96"/>
      <c r="N177" s="96"/>
    </row>
    <row r="178" spans="1:14" s="13" customFormat="1" ht="15" hidden="1" x14ac:dyDescent="0.25">
      <c r="A178" s="96">
        <v>286</v>
      </c>
      <c r="B178" s="97" t="s">
        <v>93</v>
      </c>
      <c r="C178" s="96">
        <v>10332</v>
      </c>
      <c r="D178" s="97" t="s">
        <v>94</v>
      </c>
      <c r="E178" s="97" t="s">
        <v>113</v>
      </c>
      <c r="F178" s="97" t="s">
        <v>103</v>
      </c>
      <c r="G178" s="96">
        <v>0</v>
      </c>
      <c r="H178" s="97" t="s">
        <v>104</v>
      </c>
      <c r="I178" s="96"/>
      <c r="J178" s="96">
        <v>588000</v>
      </c>
      <c r="K178" s="96">
        <v>0</v>
      </c>
      <c r="L178" s="96"/>
      <c r="M178" s="96"/>
      <c r="N178" s="96"/>
    </row>
    <row r="179" spans="1:14" s="13" customFormat="1" ht="15" hidden="1" x14ac:dyDescent="0.25">
      <c r="A179" s="96">
        <v>286</v>
      </c>
      <c r="B179" s="97"/>
      <c r="C179" s="96"/>
      <c r="D179" s="97"/>
      <c r="E179" s="97"/>
      <c r="F179" s="97"/>
      <c r="G179" s="96">
        <v>0</v>
      </c>
      <c r="H179" s="97" t="s">
        <v>104</v>
      </c>
      <c r="I179" s="96"/>
      <c r="J179" s="96">
        <v>219710</v>
      </c>
      <c r="K179" s="96">
        <v>0</v>
      </c>
      <c r="L179" s="96"/>
      <c r="M179" s="96"/>
      <c r="N179" s="96"/>
    </row>
    <row r="180" spans="1:14" s="13" customFormat="1" ht="15" hidden="1" x14ac:dyDescent="0.25">
      <c r="A180" s="96">
        <v>286</v>
      </c>
      <c r="B180" s="97"/>
      <c r="C180" s="96"/>
      <c r="D180" s="97"/>
      <c r="E180" s="97"/>
      <c r="F180" s="97"/>
      <c r="G180" s="96">
        <v>1</v>
      </c>
      <c r="H180" s="97" t="s">
        <v>112</v>
      </c>
      <c r="I180" s="96"/>
      <c r="J180" s="96">
        <v>450000</v>
      </c>
      <c r="K180" s="96">
        <v>0</v>
      </c>
      <c r="L180" s="96"/>
      <c r="M180" s="96"/>
      <c r="N180" s="96"/>
    </row>
    <row r="181" spans="1:14" s="13" customFormat="1" ht="15" hidden="1" x14ac:dyDescent="0.25">
      <c r="A181" s="96">
        <v>286</v>
      </c>
      <c r="B181" s="97"/>
      <c r="C181" s="96"/>
      <c r="D181" s="97"/>
      <c r="E181" s="97"/>
      <c r="F181" s="97"/>
      <c r="G181" s="96">
        <v>2</v>
      </c>
      <c r="H181" s="97" t="s">
        <v>98</v>
      </c>
      <c r="I181" s="96"/>
      <c r="J181" s="96">
        <v>75000</v>
      </c>
      <c r="K181" s="96">
        <v>0</v>
      </c>
      <c r="L181" s="96"/>
      <c r="M181" s="96"/>
      <c r="N181" s="96"/>
    </row>
    <row r="182" spans="1:14" s="13" customFormat="1" ht="15" hidden="1" x14ac:dyDescent="0.25">
      <c r="A182" s="96">
        <v>286</v>
      </c>
      <c r="B182" s="97"/>
      <c r="C182" s="96"/>
      <c r="D182" s="97"/>
      <c r="E182" s="97"/>
      <c r="F182" s="97"/>
      <c r="G182" s="96">
        <v>2</v>
      </c>
      <c r="H182" s="97" t="s">
        <v>99</v>
      </c>
      <c r="I182" s="96"/>
      <c r="J182" s="96">
        <v>0</v>
      </c>
      <c r="K182" s="96">
        <v>187500</v>
      </c>
      <c r="L182" s="96"/>
      <c r="M182" s="96"/>
      <c r="N182" s="96"/>
    </row>
    <row r="183" spans="1:14" s="13" customFormat="1" ht="15" hidden="1" x14ac:dyDescent="0.25">
      <c r="A183" s="96">
        <v>294</v>
      </c>
      <c r="B183" s="97" t="s">
        <v>114</v>
      </c>
      <c r="C183" s="96">
        <v>12666</v>
      </c>
      <c r="D183" s="97" t="s">
        <v>115</v>
      </c>
      <c r="E183" s="97" t="s">
        <v>110</v>
      </c>
      <c r="F183" s="97" t="s">
        <v>103</v>
      </c>
      <c r="G183" s="96">
        <v>0</v>
      </c>
      <c r="H183" s="97" t="s">
        <v>104</v>
      </c>
      <c r="I183" s="96"/>
      <c r="J183" s="96">
        <v>558000</v>
      </c>
      <c r="K183" s="96">
        <v>0</v>
      </c>
      <c r="L183" s="96"/>
      <c r="M183" s="96"/>
      <c r="N183" s="96"/>
    </row>
    <row r="184" spans="1:14" s="13" customFormat="1" ht="15" hidden="1" x14ac:dyDescent="0.25">
      <c r="A184" s="96">
        <v>294</v>
      </c>
      <c r="B184" s="97"/>
      <c r="C184" s="96"/>
      <c r="D184" s="97"/>
      <c r="E184" s="97"/>
      <c r="F184" s="97"/>
      <c r="G184" s="96">
        <v>0</v>
      </c>
      <c r="H184" s="97" t="s">
        <v>104</v>
      </c>
      <c r="I184" s="96"/>
      <c r="J184" s="96">
        <v>507000</v>
      </c>
      <c r="K184" s="96">
        <v>0</v>
      </c>
      <c r="L184" s="96"/>
      <c r="M184" s="96"/>
      <c r="N184" s="96"/>
    </row>
    <row r="185" spans="1:14" s="13" customFormat="1" ht="15" hidden="1" x14ac:dyDescent="0.25">
      <c r="A185" s="96">
        <v>294</v>
      </c>
      <c r="B185" s="97"/>
      <c r="C185" s="96"/>
      <c r="D185" s="97"/>
      <c r="E185" s="97"/>
      <c r="F185" s="97"/>
      <c r="G185" s="96">
        <v>2</v>
      </c>
      <c r="H185" s="97" t="s">
        <v>98</v>
      </c>
      <c r="I185" s="96"/>
      <c r="J185" s="96">
        <v>75000</v>
      </c>
      <c r="K185" s="96">
        <v>0</v>
      </c>
      <c r="L185" s="96"/>
      <c r="M185" s="96"/>
      <c r="N185" s="96"/>
    </row>
    <row r="186" spans="1:14" s="13" customFormat="1" ht="15" hidden="1" x14ac:dyDescent="0.25">
      <c r="A186" s="96">
        <v>294</v>
      </c>
      <c r="B186" s="97"/>
      <c r="C186" s="96"/>
      <c r="D186" s="97"/>
      <c r="E186" s="97"/>
      <c r="F186" s="97"/>
      <c r="G186" s="96">
        <v>2</v>
      </c>
      <c r="H186" s="97" t="s">
        <v>99</v>
      </c>
      <c r="I186" s="96"/>
      <c r="J186" s="96">
        <v>0</v>
      </c>
      <c r="K186" s="96">
        <v>187500</v>
      </c>
      <c r="L186" s="96"/>
      <c r="M186" s="96"/>
      <c r="N186" s="96"/>
    </row>
    <row r="187" spans="1:14" s="13" customFormat="1" ht="15" hidden="1" x14ac:dyDescent="0.25">
      <c r="A187" s="96">
        <v>293</v>
      </c>
      <c r="B187" s="97" t="s">
        <v>100</v>
      </c>
      <c r="C187" s="96">
        <v>13222</v>
      </c>
      <c r="D187" s="97" t="s">
        <v>101</v>
      </c>
      <c r="E187" s="97" t="s">
        <v>110</v>
      </c>
      <c r="F187" s="97" t="s">
        <v>103</v>
      </c>
      <c r="G187" s="96">
        <v>0</v>
      </c>
      <c r="H187" s="97" t="s">
        <v>104</v>
      </c>
      <c r="I187" s="96"/>
      <c r="J187" s="96">
        <v>781000</v>
      </c>
      <c r="K187" s="96">
        <v>0</v>
      </c>
      <c r="L187" s="96"/>
      <c r="M187" s="96"/>
      <c r="N187" s="96"/>
    </row>
    <row r="188" spans="1:14" s="13" customFormat="1" ht="15" hidden="1" x14ac:dyDescent="0.25">
      <c r="A188" s="96">
        <v>293</v>
      </c>
      <c r="B188" s="97"/>
      <c r="C188" s="96"/>
      <c r="D188" s="97"/>
      <c r="E188" s="97"/>
      <c r="F188" s="97"/>
      <c r="G188" s="96">
        <v>0</v>
      </c>
      <c r="H188" s="97" t="s">
        <v>104</v>
      </c>
      <c r="I188" s="96"/>
      <c r="J188" s="96">
        <v>751000</v>
      </c>
      <c r="K188" s="96">
        <v>0</v>
      </c>
      <c r="L188" s="96"/>
      <c r="M188" s="96"/>
      <c r="N188" s="96"/>
    </row>
    <row r="189" spans="1:14" s="13" customFormat="1" ht="13.15" hidden="1" customHeight="1" x14ac:dyDescent="0.25">
      <c r="A189" s="96">
        <v>293</v>
      </c>
      <c r="B189" s="97"/>
      <c r="C189" s="96"/>
      <c r="D189" s="97"/>
      <c r="E189" s="97"/>
      <c r="F189" s="97"/>
      <c r="G189" s="96">
        <v>2</v>
      </c>
      <c r="H189" s="97" t="s">
        <v>98</v>
      </c>
      <c r="I189" s="96"/>
      <c r="J189" s="96">
        <v>75000</v>
      </c>
      <c r="K189" s="96">
        <v>0</v>
      </c>
      <c r="L189" s="96"/>
      <c r="M189" s="96"/>
      <c r="N189" s="96"/>
    </row>
    <row r="190" spans="1:14" s="13" customFormat="1" ht="13.15" hidden="1" customHeight="1" x14ac:dyDescent="0.25">
      <c r="A190" s="96">
        <v>293</v>
      </c>
      <c r="B190" s="97"/>
      <c r="C190" s="96"/>
      <c r="D190" s="97"/>
      <c r="E190" s="97"/>
      <c r="F190" s="97"/>
      <c r="G190" s="96">
        <v>2</v>
      </c>
      <c r="H190" s="97" t="s">
        <v>99</v>
      </c>
      <c r="I190" s="96"/>
      <c r="J190" s="96">
        <v>0</v>
      </c>
      <c r="K190" s="96">
        <v>187500</v>
      </c>
      <c r="L190" s="96"/>
      <c r="M190" s="96"/>
      <c r="N190" s="96"/>
    </row>
    <row r="191" spans="1:14" s="13" customFormat="1" ht="15" hidden="1" x14ac:dyDescent="0.25">
      <c r="A191" s="96">
        <v>287</v>
      </c>
      <c r="B191" s="97" t="s">
        <v>116</v>
      </c>
      <c r="C191" s="96">
        <v>77000</v>
      </c>
      <c r="D191" s="97" t="s">
        <v>117</v>
      </c>
      <c r="E191" s="97" t="s">
        <v>110</v>
      </c>
      <c r="F191" s="97" t="s">
        <v>111</v>
      </c>
      <c r="G191" s="96">
        <v>1</v>
      </c>
      <c r="H191" s="97" t="s">
        <v>112</v>
      </c>
      <c r="I191" s="96"/>
      <c r="J191" s="96">
        <v>550000</v>
      </c>
      <c r="K191" s="96">
        <v>0</v>
      </c>
      <c r="L191" s="96"/>
      <c r="M191" s="96"/>
      <c r="N191" s="96"/>
    </row>
    <row r="192" spans="1:14" s="13" customFormat="1" ht="15" hidden="1" x14ac:dyDescent="0.25">
      <c r="A192" s="96">
        <v>287</v>
      </c>
      <c r="B192" s="97"/>
      <c r="C192" s="96"/>
      <c r="D192" s="97"/>
      <c r="E192" s="97"/>
      <c r="F192" s="97"/>
      <c r="G192" s="96">
        <v>2</v>
      </c>
      <c r="H192" s="97" t="s">
        <v>98</v>
      </c>
      <c r="I192" s="96"/>
      <c r="J192" s="96">
        <v>75000</v>
      </c>
      <c r="K192" s="96">
        <v>0</v>
      </c>
      <c r="L192" s="96"/>
      <c r="M192" s="96"/>
      <c r="N192" s="96"/>
    </row>
    <row r="193" spans="1:14" s="13" customFormat="1" ht="13.15" hidden="1" customHeight="1" x14ac:dyDescent="0.25">
      <c r="A193" s="96">
        <v>287</v>
      </c>
      <c r="B193" s="97"/>
      <c r="C193" s="96"/>
      <c r="D193" s="97"/>
      <c r="E193" s="97"/>
      <c r="F193" s="97"/>
      <c r="G193" s="96">
        <v>2</v>
      </c>
      <c r="H193" s="97" t="s">
        <v>99</v>
      </c>
      <c r="I193" s="96"/>
      <c r="J193" s="96">
        <v>0</v>
      </c>
      <c r="K193" s="96">
        <v>187500</v>
      </c>
      <c r="L193" s="96"/>
      <c r="M193" s="96"/>
      <c r="N193" s="96"/>
    </row>
    <row r="194" spans="1:14" s="13" customFormat="1" ht="15" hidden="1" x14ac:dyDescent="0.25">
      <c r="A194" s="96">
        <v>303</v>
      </c>
      <c r="B194" s="97" t="s">
        <v>118</v>
      </c>
      <c r="C194" s="96">
        <v>11537</v>
      </c>
      <c r="D194" s="97" t="s">
        <v>119</v>
      </c>
      <c r="E194" s="97" t="s">
        <v>110</v>
      </c>
      <c r="F194" s="97" t="s">
        <v>103</v>
      </c>
      <c r="G194" s="96">
        <v>0</v>
      </c>
      <c r="H194" s="97" t="s">
        <v>104</v>
      </c>
      <c r="I194" s="96"/>
      <c r="J194" s="96">
        <v>219710</v>
      </c>
      <c r="K194" s="96">
        <v>0</v>
      </c>
      <c r="L194" s="96"/>
      <c r="M194" s="96"/>
      <c r="N194" s="96"/>
    </row>
    <row r="195" spans="1:14" s="13" customFormat="1" ht="15" hidden="1" x14ac:dyDescent="0.25">
      <c r="A195" s="96">
        <v>303</v>
      </c>
      <c r="B195" s="97"/>
      <c r="C195" s="96"/>
      <c r="D195" s="97"/>
      <c r="E195" s="97"/>
      <c r="F195" s="97"/>
      <c r="G195" s="96">
        <v>0</v>
      </c>
      <c r="H195" s="97" t="s">
        <v>104</v>
      </c>
      <c r="I195" s="96"/>
      <c r="J195" s="96">
        <v>588000</v>
      </c>
      <c r="K195" s="96">
        <v>0</v>
      </c>
      <c r="L195" s="96"/>
      <c r="M195" s="96"/>
      <c r="N195" s="96"/>
    </row>
    <row r="196" spans="1:14" s="13" customFormat="1" ht="15" hidden="1" x14ac:dyDescent="0.25">
      <c r="A196" s="96">
        <v>303</v>
      </c>
      <c r="B196" s="97"/>
      <c r="C196" s="96"/>
      <c r="D196" s="97"/>
      <c r="E196" s="97"/>
      <c r="F196" s="97"/>
      <c r="G196" s="96">
        <v>5</v>
      </c>
      <c r="H196" s="97" t="s">
        <v>98</v>
      </c>
      <c r="I196" s="96"/>
      <c r="J196" s="96">
        <v>187500</v>
      </c>
      <c r="K196" s="96">
        <v>0</v>
      </c>
      <c r="L196" s="96"/>
      <c r="M196" s="96"/>
      <c r="N196" s="96"/>
    </row>
    <row r="197" spans="1:14" s="13" customFormat="1" ht="15" hidden="1" x14ac:dyDescent="0.25">
      <c r="A197" s="96">
        <v>303</v>
      </c>
      <c r="B197" s="97"/>
      <c r="C197" s="96"/>
      <c r="D197" s="97"/>
      <c r="E197" s="97"/>
      <c r="F197" s="97"/>
      <c r="G197" s="96">
        <v>1</v>
      </c>
      <c r="H197" s="97" t="s">
        <v>120</v>
      </c>
      <c r="I197" s="96"/>
      <c r="J197" s="96">
        <v>93750</v>
      </c>
      <c r="K197" s="96">
        <v>0</v>
      </c>
      <c r="L197" s="96"/>
      <c r="M197" s="96"/>
      <c r="N197" s="96"/>
    </row>
    <row r="198" spans="1:14" s="13" customFormat="1" ht="15" hidden="1" x14ac:dyDescent="0.25">
      <c r="A198" s="96">
        <v>303</v>
      </c>
      <c r="B198" s="97"/>
      <c r="C198" s="96"/>
      <c r="D198" s="97"/>
      <c r="E198" s="97"/>
      <c r="F198" s="97"/>
      <c r="G198" s="96">
        <v>2</v>
      </c>
      <c r="H198" s="97" t="s">
        <v>99</v>
      </c>
      <c r="I198" s="96"/>
      <c r="J198" s="96">
        <v>0</v>
      </c>
      <c r="K198" s="96">
        <v>187500</v>
      </c>
      <c r="L198" s="96"/>
      <c r="M198" s="96"/>
      <c r="N198" s="96"/>
    </row>
    <row r="199" spans="1:14" s="13" customFormat="1" ht="15" hidden="1" x14ac:dyDescent="0.25">
      <c r="A199" s="96">
        <v>303</v>
      </c>
      <c r="B199" s="97"/>
      <c r="C199" s="96"/>
      <c r="D199" s="97"/>
      <c r="E199" s="97"/>
      <c r="F199" s="97"/>
      <c r="G199" s="96">
        <v>2</v>
      </c>
      <c r="H199" s="97" t="s">
        <v>99</v>
      </c>
      <c r="I199" s="96"/>
      <c r="J199" s="96">
        <v>0</v>
      </c>
      <c r="K199" s="96">
        <v>187500</v>
      </c>
      <c r="L199" s="96"/>
      <c r="M199" s="96"/>
      <c r="N199" s="96"/>
    </row>
    <row r="200" spans="1:14" s="13" customFormat="1" ht="15" hidden="1" x14ac:dyDescent="0.25">
      <c r="A200" s="96">
        <v>321</v>
      </c>
      <c r="B200" s="97" t="s">
        <v>121</v>
      </c>
      <c r="C200" s="96">
        <v>12660</v>
      </c>
      <c r="D200" s="97" t="s">
        <v>122</v>
      </c>
      <c r="E200" s="97" t="s">
        <v>123</v>
      </c>
      <c r="F200" s="97" t="s">
        <v>103</v>
      </c>
      <c r="G200" s="96">
        <v>0</v>
      </c>
      <c r="H200" s="97" t="s">
        <v>104</v>
      </c>
      <c r="I200" s="96"/>
      <c r="J200" s="96">
        <v>372000</v>
      </c>
      <c r="K200" s="96">
        <v>0</v>
      </c>
      <c r="L200" s="96"/>
      <c r="M200" s="96"/>
      <c r="N200" s="96"/>
    </row>
    <row r="201" spans="1:14" s="13" customFormat="1" ht="15" hidden="1" x14ac:dyDescent="0.25">
      <c r="A201" s="96">
        <v>321</v>
      </c>
      <c r="B201" s="97"/>
      <c r="C201" s="96"/>
      <c r="D201" s="97"/>
      <c r="E201" s="97"/>
      <c r="F201" s="97"/>
      <c r="G201" s="96">
        <v>0</v>
      </c>
      <c r="H201" s="97" t="s">
        <v>104</v>
      </c>
      <c r="I201" s="96"/>
      <c r="J201" s="96">
        <v>525700</v>
      </c>
      <c r="K201" s="96">
        <v>0</v>
      </c>
      <c r="L201" s="96"/>
      <c r="M201" s="96"/>
      <c r="N201" s="96"/>
    </row>
    <row r="202" spans="1:14" s="13" customFormat="1" ht="15" hidden="1" x14ac:dyDescent="0.25">
      <c r="A202" s="96">
        <v>321</v>
      </c>
      <c r="B202" s="97"/>
      <c r="C202" s="96"/>
      <c r="D202" s="97"/>
      <c r="E202" s="97"/>
      <c r="F202" s="97"/>
      <c r="G202" s="96">
        <v>3</v>
      </c>
      <c r="H202" s="97" t="s">
        <v>98</v>
      </c>
      <c r="I202" s="96"/>
      <c r="J202" s="96">
        <v>112500</v>
      </c>
      <c r="K202" s="96">
        <v>0</v>
      </c>
      <c r="L202" s="96"/>
      <c r="M202" s="96"/>
      <c r="N202" s="96"/>
    </row>
    <row r="203" spans="1:14" s="13" customFormat="1" ht="15" hidden="1" x14ac:dyDescent="0.25">
      <c r="A203" s="96">
        <v>321</v>
      </c>
      <c r="B203" s="97"/>
      <c r="C203" s="96"/>
      <c r="D203" s="97"/>
      <c r="E203" s="97"/>
      <c r="F203" s="97"/>
      <c r="G203" s="96">
        <v>3</v>
      </c>
      <c r="H203" s="97" t="s">
        <v>99</v>
      </c>
      <c r="I203" s="96"/>
      <c r="J203" s="96">
        <v>0</v>
      </c>
      <c r="K203" s="96">
        <v>281250</v>
      </c>
      <c r="L203" s="96"/>
      <c r="M203" s="96"/>
      <c r="N203" s="96"/>
    </row>
    <row r="204" spans="1:14" s="13" customFormat="1" ht="15" hidden="1" x14ac:dyDescent="0.25">
      <c r="A204" s="96">
        <v>335</v>
      </c>
      <c r="B204" s="97" t="s">
        <v>93</v>
      </c>
      <c r="C204" s="96">
        <v>10332</v>
      </c>
      <c r="D204" s="97" t="s">
        <v>94</v>
      </c>
      <c r="E204" s="97" t="s">
        <v>124</v>
      </c>
      <c r="F204" s="97" t="s">
        <v>125</v>
      </c>
      <c r="G204" s="96">
        <v>1</v>
      </c>
      <c r="H204" s="97" t="s">
        <v>112</v>
      </c>
      <c r="I204" s="96"/>
      <c r="J204" s="96">
        <v>330000</v>
      </c>
      <c r="K204" s="96">
        <v>0</v>
      </c>
      <c r="L204" s="96"/>
      <c r="M204" s="96"/>
      <c r="N204" s="96"/>
    </row>
    <row r="205" spans="1:14" s="13" customFormat="1" ht="15" hidden="1" x14ac:dyDescent="0.25">
      <c r="A205" s="96">
        <v>335</v>
      </c>
      <c r="B205" s="97"/>
      <c r="C205" s="96"/>
      <c r="D205" s="97"/>
      <c r="E205" s="97"/>
      <c r="F205" s="97"/>
      <c r="G205" s="96">
        <v>2</v>
      </c>
      <c r="H205" s="97" t="s">
        <v>98</v>
      </c>
      <c r="I205" s="96"/>
      <c r="J205" s="96">
        <v>75000</v>
      </c>
      <c r="K205" s="96">
        <v>0</v>
      </c>
      <c r="L205" s="96"/>
      <c r="M205" s="96"/>
      <c r="N205" s="96"/>
    </row>
    <row r="206" spans="1:14" s="13" customFormat="1" ht="15" hidden="1" x14ac:dyDescent="0.25">
      <c r="A206" s="96">
        <v>335</v>
      </c>
      <c r="B206" s="97"/>
      <c r="C206" s="96"/>
      <c r="D206" s="97"/>
      <c r="E206" s="97"/>
      <c r="F206" s="97"/>
      <c r="G206" s="96">
        <v>2</v>
      </c>
      <c r="H206" s="97" t="s">
        <v>99</v>
      </c>
      <c r="I206" s="96"/>
      <c r="J206" s="96">
        <v>0</v>
      </c>
      <c r="K206" s="96">
        <v>187500</v>
      </c>
      <c r="L206" s="96"/>
      <c r="M206" s="96"/>
      <c r="N206" s="96"/>
    </row>
    <row r="207" spans="1:14" s="13" customFormat="1" ht="15" hidden="1" x14ac:dyDescent="0.25">
      <c r="A207" s="96">
        <v>338</v>
      </c>
      <c r="B207" s="97" t="s">
        <v>114</v>
      </c>
      <c r="C207" s="96">
        <v>12666</v>
      </c>
      <c r="D207" s="97" t="s">
        <v>115</v>
      </c>
      <c r="E207" s="97" t="s">
        <v>126</v>
      </c>
      <c r="F207" s="97" t="s">
        <v>103</v>
      </c>
      <c r="G207" s="96">
        <v>0</v>
      </c>
      <c r="H207" s="97" t="s">
        <v>104</v>
      </c>
      <c r="I207" s="96"/>
      <c r="J207" s="96">
        <v>558000</v>
      </c>
      <c r="K207" s="96">
        <v>0</v>
      </c>
      <c r="L207" s="96"/>
      <c r="M207" s="96"/>
      <c r="N207" s="96"/>
    </row>
    <row r="208" spans="1:14" s="13" customFormat="1" ht="15" hidden="1" x14ac:dyDescent="0.25">
      <c r="A208" s="96">
        <v>338</v>
      </c>
      <c r="B208" s="97"/>
      <c r="C208" s="96"/>
      <c r="D208" s="97"/>
      <c r="E208" s="97"/>
      <c r="F208" s="97"/>
      <c r="G208" s="96">
        <v>1</v>
      </c>
      <c r="H208" s="97" t="s">
        <v>98</v>
      </c>
      <c r="I208" s="96"/>
      <c r="J208" s="96">
        <v>37500</v>
      </c>
      <c r="K208" s="96">
        <v>0</v>
      </c>
      <c r="L208" s="96"/>
      <c r="M208" s="96"/>
      <c r="N208" s="96"/>
    </row>
    <row r="209" spans="1:14" ht="15" hidden="1" x14ac:dyDescent="0.25">
      <c r="A209" s="96">
        <v>338</v>
      </c>
      <c r="B209" s="97"/>
      <c r="C209" s="96"/>
      <c r="D209" s="97"/>
      <c r="E209" s="97"/>
      <c r="F209" s="97"/>
      <c r="G209" s="96">
        <v>1</v>
      </c>
      <c r="H209" s="97" t="s">
        <v>99</v>
      </c>
      <c r="I209" s="96"/>
      <c r="J209" s="96">
        <v>0</v>
      </c>
      <c r="K209" s="96">
        <v>93750</v>
      </c>
      <c r="L209" s="96"/>
      <c r="M209" s="96"/>
      <c r="N209" s="96"/>
    </row>
    <row r="210" spans="1:14" ht="15" hidden="1" x14ac:dyDescent="0.25">
      <c r="A210" s="96">
        <v>342</v>
      </c>
      <c r="B210" s="97" t="s">
        <v>93</v>
      </c>
      <c r="C210" s="96">
        <v>10332</v>
      </c>
      <c r="D210" s="97" t="s">
        <v>94</v>
      </c>
      <c r="E210" s="97" t="s">
        <v>127</v>
      </c>
      <c r="F210" s="97" t="s">
        <v>103</v>
      </c>
      <c r="G210" s="96">
        <v>0</v>
      </c>
      <c r="H210" s="97" t="s">
        <v>104</v>
      </c>
      <c r="I210" s="96"/>
      <c r="J210" s="96">
        <v>402000</v>
      </c>
      <c r="K210" s="96">
        <v>0</v>
      </c>
      <c r="L210" s="96"/>
      <c r="M210" s="96"/>
      <c r="N210" s="96"/>
    </row>
    <row r="211" spans="1:14" ht="15" hidden="1" x14ac:dyDescent="0.25">
      <c r="A211" s="96">
        <v>342</v>
      </c>
      <c r="B211" s="97" t="s">
        <v>93</v>
      </c>
      <c r="C211" s="96">
        <v>10332</v>
      </c>
      <c r="D211" s="97" t="s">
        <v>94</v>
      </c>
      <c r="E211" s="97" t="s">
        <v>127</v>
      </c>
      <c r="F211" s="97" t="s">
        <v>103</v>
      </c>
      <c r="G211" s="96">
        <v>0</v>
      </c>
      <c r="H211" s="97" t="s">
        <v>104</v>
      </c>
      <c r="I211" s="96"/>
      <c r="J211" s="96">
        <v>266945</v>
      </c>
      <c r="K211" s="96">
        <v>0</v>
      </c>
      <c r="L211" s="96"/>
      <c r="M211" s="96"/>
      <c r="N211" s="96"/>
    </row>
    <row r="212" spans="1:14" ht="15" hidden="1" x14ac:dyDescent="0.25">
      <c r="A212" s="96">
        <v>341</v>
      </c>
      <c r="B212" s="97" t="s">
        <v>93</v>
      </c>
      <c r="C212" s="96">
        <v>10332</v>
      </c>
      <c r="D212" s="97" t="s">
        <v>94</v>
      </c>
      <c r="E212" s="97" t="s">
        <v>110</v>
      </c>
      <c r="F212" s="97" t="s">
        <v>128</v>
      </c>
      <c r="G212" s="96">
        <v>1</v>
      </c>
      <c r="H212" s="97" t="s">
        <v>112</v>
      </c>
      <c r="I212" s="96"/>
      <c r="J212" s="96">
        <v>330000</v>
      </c>
      <c r="K212" s="96">
        <v>0</v>
      </c>
      <c r="L212" s="96"/>
      <c r="M212" s="96"/>
      <c r="N212" s="96"/>
    </row>
    <row r="213" spans="1:14" ht="15" hidden="1" x14ac:dyDescent="0.25">
      <c r="A213" s="96">
        <v>342</v>
      </c>
      <c r="B213" s="97" t="s">
        <v>93</v>
      </c>
      <c r="C213" s="96">
        <v>10332</v>
      </c>
      <c r="D213" s="97" t="s">
        <v>94</v>
      </c>
      <c r="E213" s="97" t="s">
        <v>127</v>
      </c>
      <c r="F213" s="97" t="s">
        <v>103</v>
      </c>
      <c r="G213" s="96">
        <v>1</v>
      </c>
      <c r="H213" s="97" t="s">
        <v>112</v>
      </c>
      <c r="I213" s="96"/>
      <c r="J213" s="96">
        <v>450000</v>
      </c>
      <c r="K213" s="96">
        <v>0</v>
      </c>
      <c r="L213" s="96"/>
      <c r="M213" s="96"/>
      <c r="N213" s="96"/>
    </row>
    <row r="214" spans="1:14" ht="15" hidden="1" x14ac:dyDescent="0.25">
      <c r="A214" s="96">
        <v>341</v>
      </c>
      <c r="B214" s="97" t="s">
        <v>93</v>
      </c>
      <c r="C214" s="96">
        <v>10332</v>
      </c>
      <c r="D214" s="97" t="s">
        <v>94</v>
      </c>
      <c r="E214" s="97" t="s">
        <v>110</v>
      </c>
      <c r="F214" s="97" t="s">
        <v>128</v>
      </c>
      <c r="G214" s="96">
        <v>2</v>
      </c>
      <c r="H214" s="97" t="s">
        <v>98</v>
      </c>
      <c r="I214" s="96"/>
      <c r="J214" s="96">
        <v>75000</v>
      </c>
      <c r="K214" s="96">
        <v>0</v>
      </c>
      <c r="L214" s="96"/>
      <c r="M214" s="96"/>
      <c r="N214" s="96"/>
    </row>
    <row r="215" spans="1:14" ht="15" hidden="1" x14ac:dyDescent="0.25">
      <c r="A215" s="96">
        <v>342</v>
      </c>
      <c r="B215" s="97" t="s">
        <v>93</v>
      </c>
      <c r="C215" s="96">
        <v>10332</v>
      </c>
      <c r="D215" s="97" t="s">
        <v>94</v>
      </c>
      <c r="E215" s="97" t="s">
        <v>127</v>
      </c>
      <c r="F215" s="97" t="s">
        <v>103</v>
      </c>
      <c r="G215" s="96">
        <v>2</v>
      </c>
      <c r="H215" s="97" t="s">
        <v>98</v>
      </c>
      <c r="I215" s="96"/>
      <c r="J215" s="96">
        <v>75000</v>
      </c>
      <c r="K215" s="96">
        <v>0</v>
      </c>
      <c r="L215" s="96"/>
      <c r="M215" s="96"/>
      <c r="N215" s="96"/>
    </row>
    <row r="216" spans="1:14" ht="15" hidden="1" x14ac:dyDescent="0.25">
      <c r="A216" s="96">
        <v>341</v>
      </c>
      <c r="B216" s="97" t="s">
        <v>93</v>
      </c>
      <c r="C216" s="96">
        <v>10332</v>
      </c>
      <c r="D216" s="97" t="s">
        <v>94</v>
      </c>
      <c r="E216" s="97" t="s">
        <v>110</v>
      </c>
      <c r="F216" s="97" t="s">
        <v>128</v>
      </c>
      <c r="G216" s="96">
        <v>2</v>
      </c>
      <c r="H216" s="97" t="s">
        <v>99</v>
      </c>
      <c r="I216" s="96"/>
      <c r="J216" s="96">
        <v>0</v>
      </c>
      <c r="K216" s="96">
        <v>187500</v>
      </c>
      <c r="L216" s="96"/>
      <c r="M216" s="96"/>
      <c r="N216" s="96"/>
    </row>
    <row r="217" spans="1:14" ht="15" hidden="1" x14ac:dyDescent="0.25">
      <c r="A217" s="96">
        <v>342</v>
      </c>
      <c r="B217" s="97" t="s">
        <v>93</v>
      </c>
      <c r="C217" s="96">
        <v>10332</v>
      </c>
      <c r="D217" s="97" t="s">
        <v>94</v>
      </c>
      <c r="E217" s="97" t="s">
        <v>127</v>
      </c>
      <c r="F217" s="97" t="s">
        <v>103</v>
      </c>
      <c r="G217" s="96">
        <v>2</v>
      </c>
      <c r="H217" s="97" t="s">
        <v>99</v>
      </c>
      <c r="I217" s="96"/>
      <c r="J217" s="96">
        <v>0</v>
      </c>
      <c r="K217" s="96">
        <v>187500</v>
      </c>
      <c r="L217" s="96"/>
      <c r="M217" s="96"/>
      <c r="N217" s="96"/>
    </row>
    <row r="218" spans="1:14" ht="15" hidden="1" x14ac:dyDescent="0.25">
      <c r="A218" s="96">
        <v>351</v>
      </c>
      <c r="B218" s="97" t="s">
        <v>129</v>
      </c>
      <c r="C218" s="96">
        <v>12482</v>
      </c>
      <c r="D218" s="97" t="s">
        <v>130</v>
      </c>
      <c r="E218" s="97" t="s">
        <v>110</v>
      </c>
      <c r="F218" s="97" t="s">
        <v>131</v>
      </c>
      <c r="G218" s="96">
        <v>1</v>
      </c>
      <c r="H218" s="97" t="s">
        <v>97</v>
      </c>
      <c r="I218" s="96"/>
      <c r="J218" s="96">
        <v>220000</v>
      </c>
      <c r="K218" s="96">
        <v>0</v>
      </c>
      <c r="L218" s="96"/>
      <c r="M218" s="96"/>
      <c r="N218" s="96"/>
    </row>
    <row r="219" spans="1:14" ht="15" hidden="1" x14ac:dyDescent="0.25">
      <c r="A219" s="96">
        <v>351</v>
      </c>
      <c r="B219" s="97"/>
      <c r="C219" s="96"/>
      <c r="D219" s="97"/>
      <c r="E219" s="97"/>
      <c r="F219" s="97"/>
      <c r="G219" s="96">
        <v>2</v>
      </c>
      <c r="H219" s="97" t="s">
        <v>98</v>
      </c>
      <c r="I219" s="96"/>
      <c r="J219" s="96">
        <v>75000</v>
      </c>
      <c r="K219" s="96">
        <v>0</v>
      </c>
      <c r="L219" s="96"/>
      <c r="M219" s="96"/>
      <c r="N219" s="96"/>
    </row>
    <row r="220" spans="1:14" ht="15" hidden="1" x14ac:dyDescent="0.25">
      <c r="A220" s="96">
        <v>351</v>
      </c>
      <c r="B220" s="97"/>
      <c r="C220" s="96"/>
      <c r="D220" s="97"/>
      <c r="E220" s="97"/>
      <c r="F220" s="97"/>
      <c r="G220" s="96">
        <v>2</v>
      </c>
      <c r="H220" s="97" t="s">
        <v>99</v>
      </c>
      <c r="I220" s="96"/>
      <c r="J220" s="96">
        <v>0</v>
      </c>
      <c r="K220" s="96">
        <v>187500</v>
      </c>
      <c r="L220" s="96"/>
      <c r="M220" s="96"/>
      <c r="N220" s="96"/>
    </row>
    <row r="221" spans="1:14" ht="15" hidden="1" x14ac:dyDescent="0.25">
      <c r="A221" s="96">
        <v>373</v>
      </c>
      <c r="B221" s="97" t="s">
        <v>132</v>
      </c>
      <c r="C221" s="96">
        <v>10061</v>
      </c>
      <c r="D221" s="97" t="s">
        <v>133</v>
      </c>
      <c r="E221" s="97" t="s">
        <v>110</v>
      </c>
      <c r="F221" s="97" t="s">
        <v>111</v>
      </c>
      <c r="G221" s="96">
        <v>2</v>
      </c>
      <c r="H221" s="97" t="s">
        <v>112</v>
      </c>
      <c r="I221" s="96"/>
      <c r="J221" s="96">
        <v>660000</v>
      </c>
      <c r="K221" s="96">
        <v>0</v>
      </c>
      <c r="L221" s="96"/>
      <c r="M221" s="96"/>
      <c r="N221" s="96"/>
    </row>
    <row r="222" spans="1:14" ht="15" hidden="1" x14ac:dyDescent="0.25">
      <c r="A222" s="96">
        <v>373</v>
      </c>
      <c r="B222" s="97"/>
      <c r="C222" s="96"/>
      <c r="D222" s="97"/>
      <c r="E222" s="97"/>
      <c r="F222" s="97"/>
      <c r="G222" s="96">
        <v>3</v>
      </c>
      <c r="H222" s="97" t="s">
        <v>98</v>
      </c>
      <c r="I222" s="96"/>
      <c r="J222" s="96">
        <v>112500</v>
      </c>
      <c r="K222" s="96">
        <v>0</v>
      </c>
      <c r="L222" s="96"/>
      <c r="M222" s="96"/>
      <c r="N222" s="96"/>
    </row>
    <row r="223" spans="1:14" ht="15" hidden="1" x14ac:dyDescent="0.25">
      <c r="A223" s="96">
        <v>373</v>
      </c>
      <c r="B223" s="97"/>
      <c r="C223" s="96"/>
      <c r="D223" s="97"/>
      <c r="E223" s="97"/>
      <c r="F223" s="97"/>
      <c r="G223" s="96">
        <v>3</v>
      </c>
      <c r="H223" s="97" t="s">
        <v>99</v>
      </c>
      <c r="I223" s="96"/>
      <c r="J223" s="96">
        <v>0</v>
      </c>
      <c r="K223" s="96">
        <v>281250</v>
      </c>
      <c r="L223" s="96"/>
      <c r="M223" s="96"/>
      <c r="N223" s="96"/>
    </row>
    <row r="224" spans="1:14" ht="15" hidden="1" x14ac:dyDescent="0.25">
      <c r="A224" s="96">
        <v>392</v>
      </c>
      <c r="B224" s="97" t="s">
        <v>134</v>
      </c>
      <c r="C224" s="96">
        <v>10332</v>
      </c>
      <c r="D224" s="97" t="s">
        <v>94</v>
      </c>
      <c r="E224" s="97" t="s">
        <v>135</v>
      </c>
      <c r="F224" s="97" t="s">
        <v>111</v>
      </c>
      <c r="G224" s="96">
        <v>1</v>
      </c>
      <c r="H224" s="97" t="s">
        <v>112</v>
      </c>
      <c r="I224" s="96"/>
      <c r="J224" s="96">
        <v>330000</v>
      </c>
      <c r="K224" s="96">
        <v>0</v>
      </c>
      <c r="L224" s="96"/>
      <c r="M224" s="96"/>
      <c r="N224" s="96"/>
    </row>
    <row r="225" spans="1:14" ht="15" hidden="1" x14ac:dyDescent="0.25">
      <c r="A225" s="96">
        <v>392</v>
      </c>
      <c r="B225" s="97"/>
      <c r="C225" s="96"/>
      <c r="D225" s="97"/>
      <c r="E225" s="97"/>
      <c r="F225" s="97"/>
      <c r="G225" s="96">
        <v>1</v>
      </c>
      <c r="H225" s="97" t="s">
        <v>112</v>
      </c>
      <c r="I225" s="96"/>
      <c r="J225" s="96">
        <v>550000</v>
      </c>
      <c r="K225" s="96">
        <v>0</v>
      </c>
      <c r="L225" s="96"/>
      <c r="M225" s="96"/>
      <c r="N225" s="96"/>
    </row>
    <row r="226" spans="1:14" ht="15" hidden="1" x14ac:dyDescent="0.25">
      <c r="A226" s="96">
        <v>392</v>
      </c>
      <c r="B226" s="97"/>
      <c r="C226" s="96"/>
      <c r="D226" s="97"/>
      <c r="E226" s="97"/>
      <c r="F226" s="97"/>
      <c r="G226" s="96">
        <v>3</v>
      </c>
      <c r="H226" s="97" t="s">
        <v>98</v>
      </c>
      <c r="I226" s="96"/>
      <c r="J226" s="96">
        <v>112500</v>
      </c>
      <c r="K226" s="96">
        <v>0</v>
      </c>
      <c r="L226" s="96"/>
      <c r="M226" s="96"/>
      <c r="N226" s="96"/>
    </row>
    <row r="227" spans="1:14" ht="15" hidden="1" x14ac:dyDescent="0.25">
      <c r="A227" s="96">
        <v>392</v>
      </c>
      <c r="B227" s="97"/>
      <c r="C227" s="96"/>
      <c r="D227" s="97"/>
      <c r="E227" s="97"/>
      <c r="F227" s="97"/>
      <c r="G227" s="96">
        <v>3</v>
      </c>
      <c r="H227" s="97" t="s">
        <v>99</v>
      </c>
      <c r="I227" s="96"/>
      <c r="J227" s="96">
        <v>0</v>
      </c>
      <c r="K227" s="96">
        <v>281250</v>
      </c>
      <c r="L227" s="96"/>
      <c r="M227" s="96"/>
      <c r="N227" s="96"/>
    </row>
    <row r="228" spans="1:14" ht="15" hidden="1" x14ac:dyDescent="0.25">
      <c r="A228" s="96">
        <v>412</v>
      </c>
      <c r="B228" s="97" t="s">
        <v>100</v>
      </c>
      <c r="C228" s="96">
        <v>13222</v>
      </c>
      <c r="D228" s="97" t="s">
        <v>101</v>
      </c>
      <c r="E228" s="97" t="s">
        <v>136</v>
      </c>
      <c r="F228" s="97" t="s">
        <v>103</v>
      </c>
      <c r="G228" s="96">
        <v>0</v>
      </c>
      <c r="H228" s="97" t="s">
        <v>104</v>
      </c>
      <c r="I228" s="96"/>
      <c r="J228" s="96">
        <v>588000</v>
      </c>
      <c r="K228" s="96">
        <v>0</v>
      </c>
      <c r="L228" s="96"/>
      <c r="M228" s="96"/>
      <c r="N228" s="96"/>
    </row>
    <row r="229" spans="1:14" ht="15" hidden="1" x14ac:dyDescent="0.25">
      <c r="A229" s="96">
        <v>412</v>
      </c>
      <c r="B229" s="97"/>
      <c r="C229" s="96"/>
      <c r="D229" s="97"/>
      <c r="E229" s="97"/>
      <c r="F229" s="97"/>
      <c r="G229" s="96">
        <v>0</v>
      </c>
      <c r="H229" s="97" t="s">
        <v>104</v>
      </c>
      <c r="I229" s="96"/>
      <c r="J229" s="96">
        <v>558000</v>
      </c>
      <c r="K229" s="96">
        <v>0</v>
      </c>
      <c r="L229" s="96"/>
      <c r="M229" s="96"/>
      <c r="N229" s="96"/>
    </row>
    <row r="230" spans="1:14" ht="15" hidden="1" x14ac:dyDescent="0.25">
      <c r="A230" s="96">
        <v>412</v>
      </c>
      <c r="B230" s="97"/>
      <c r="C230" s="96"/>
      <c r="D230" s="97"/>
      <c r="E230" s="97"/>
      <c r="F230" s="97"/>
      <c r="G230" s="96">
        <v>1</v>
      </c>
      <c r="H230" s="97" t="s">
        <v>98</v>
      </c>
      <c r="I230" s="96"/>
      <c r="J230" s="96">
        <v>37500</v>
      </c>
      <c r="K230" s="96">
        <v>0</v>
      </c>
      <c r="L230" s="96"/>
      <c r="M230" s="96"/>
      <c r="N230" s="96"/>
    </row>
    <row r="231" spans="1:14" ht="15" hidden="1" x14ac:dyDescent="0.25">
      <c r="A231" s="96">
        <v>412</v>
      </c>
      <c r="B231" s="97"/>
      <c r="C231" s="96"/>
      <c r="D231" s="97"/>
      <c r="E231" s="97"/>
      <c r="F231" s="97"/>
      <c r="G231" s="96">
        <v>1</v>
      </c>
      <c r="H231" s="97" t="s">
        <v>99</v>
      </c>
      <c r="I231" s="96"/>
      <c r="J231" s="96">
        <v>0</v>
      </c>
      <c r="K231" s="96">
        <v>93750</v>
      </c>
      <c r="L231" s="96"/>
      <c r="M231" s="96"/>
      <c r="N231" s="96"/>
    </row>
    <row r="232" spans="1:14" ht="15" hidden="1" x14ac:dyDescent="0.25">
      <c r="A232" s="96">
        <v>420</v>
      </c>
      <c r="B232" s="97" t="s">
        <v>137</v>
      </c>
      <c r="C232" s="96">
        <v>11537</v>
      </c>
      <c r="D232" s="97" t="s">
        <v>119</v>
      </c>
      <c r="E232" s="97" t="s">
        <v>110</v>
      </c>
      <c r="F232" s="97" t="s">
        <v>103</v>
      </c>
      <c r="G232" s="96">
        <v>4</v>
      </c>
      <c r="H232" s="97" t="s">
        <v>98</v>
      </c>
      <c r="I232" s="96"/>
      <c r="J232" s="96">
        <v>150000</v>
      </c>
      <c r="K232" s="96">
        <v>0</v>
      </c>
      <c r="L232" s="96"/>
      <c r="M232" s="96"/>
      <c r="N232" s="96"/>
    </row>
    <row r="233" spans="1:14" ht="15" hidden="1" x14ac:dyDescent="0.25">
      <c r="A233" s="96">
        <v>420</v>
      </c>
      <c r="B233" s="97"/>
      <c r="C233" s="96"/>
      <c r="D233" s="97"/>
      <c r="E233" s="97"/>
      <c r="F233" s="97"/>
      <c r="G233" s="96">
        <v>2</v>
      </c>
      <c r="H233" s="97" t="s">
        <v>120</v>
      </c>
      <c r="I233" s="96"/>
      <c r="J233" s="96">
        <v>187500</v>
      </c>
      <c r="K233" s="96">
        <v>0</v>
      </c>
      <c r="L233" s="96"/>
      <c r="M233" s="96"/>
      <c r="N233" s="96"/>
    </row>
    <row r="234" spans="1:14" ht="15" hidden="1" x14ac:dyDescent="0.25">
      <c r="A234" s="96">
        <v>420</v>
      </c>
      <c r="B234" s="97"/>
      <c r="C234" s="96"/>
      <c r="D234" s="97"/>
      <c r="E234" s="97"/>
      <c r="F234" s="97"/>
      <c r="G234" s="96">
        <v>1</v>
      </c>
      <c r="H234" s="97" t="s">
        <v>99</v>
      </c>
      <c r="I234" s="96"/>
      <c r="J234" s="96">
        <v>0</v>
      </c>
      <c r="K234" s="96">
        <v>93750</v>
      </c>
      <c r="L234" s="96"/>
      <c r="M234" s="96"/>
      <c r="N234" s="96"/>
    </row>
    <row r="235" spans="1:14" ht="15" hidden="1" x14ac:dyDescent="0.25">
      <c r="A235" s="96">
        <v>420</v>
      </c>
      <c r="B235" s="97"/>
      <c r="C235" s="96"/>
      <c r="D235" s="97"/>
      <c r="E235" s="97"/>
      <c r="F235" s="97"/>
      <c r="G235" s="96">
        <v>1</v>
      </c>
      <c r="H235" s="97" t="s">
        <v>99</v>
      </c>
      <c r="I235" s="96"/>
      <c r="J235" s="96">
        <v>0</v>
      </c>
      <c r="K235" s="96">
        <v>93750</v>
      </c>
      <c r="L235" s="96"/>
      <c r="M235" s="96"/>
      <c r="N235" s="96"/>
    </row>
    <row r="236" spans="1:14" ht="15" hidden="1" x14ac:dyDescent="0.25">
      <c r="A236" s="96">
        <v>432</v>
      </c>
      <c r="B236" s="97" t="s">
        <v>93</v>
      </c>
      <c r="C236" s="96">
        <v>10332</v>
      </c>
      <c r="D236" s="97" t="s">
        <v>94</v>
      </c>
      <c r="E236" s="97" t="s">
        <v>138</v>
      </c>
      <c r="F236" s="97" t="s">
        <v>111</v>
      </c>
      <c r="G236" s="96">
        <v>1</v>
      </c>
      <c r="H236" s="97" t="s">
        <v>112</v>
      </c>
      <c r="I236" s="96"/>
      <c r="J236" s="96">
        <v>550000</v>
      </c>
      <c r="K236" s="96">
        <v>0</v>
      </c>
      <c r="L236" s="96"/>
      <c r="M236" s="96"/>
      <c r="N236" s="96"/>
    </row>
    <row r="237" spans="1:14" ht="15" hidden="1" x14ac:dyDescent="0.25">
      <c r="A237" s="96">
        <v>432</v>
      </c>
      <c r="B237" s="97"/>
      <c r="C237" s="96"/>
      <c r="D237" s="97"/>
      <c r="E237" s="97"/>
      <c r="F237" s="97"/>
      <c r="G237" s="96">
        <v>2</v>
      </c>
      <c r="H237" s="97" t="s">
        <v>98</v>
      </c>
      <c r="I237" s="96"/>
      <c r="J237" s="96">
        <v>75000</v>
      </c>
      <c r="K237" s="96">
        <v>0</v>
      </c>
      <c r="L237" s="96"/>
      <c r="M237" s="96"/>
      <c r="N237" s="96"/>
    </row>
    <row r="238" spans="1:14" ht="15" hidden="1" x14ac:dyDescent="0.25">
      <c r="A238" s="96">
        <v>432</v>
      </c>
      <c r="B238" s="97"/>
      <c r="C238" s="96"/>
      <c r="D238" s="97"/>
      <c r="E238" s="97"/>
      <c r="F238" s="97"/>
      <c r="G238" s="96">
        <v>2</v>
      </c>
      <c r="H238" s="97" t="s">
        <v>99</v>
      </c>
      <c r="I238" s="96"/>
      <c r="J238" s="96">
        <v>0</v>
      </c>
      <c r="K238" s="96">
        <v>187500</v>
      </c>
      <c r="L238" s="96"/>
      <c r="M238" s="96"/>
      <c r="N238" s="96"/>
    </row>
    <row r="239" spans="1:14" ht="15" hidden="1" x14ac:dyDescent="0.25">
      <c r="A239" s="96">
        <v>463</v>
      </c>
      <c r="B239" s="97" t="s">
        <v>116</v>
      </c>
      <c r="C239" s="96">
        <v>77000</v>
      </c>
      <c r="D239" s="97" t="s">
        <v>117</v>
      </c>
      <c r="E239" s="97" t="s">
        <v>110</v>
      </c>
      <c r="F239" s="97" t="s">
        <v>111</v>
      </c>
      <c r="G239" s="96">
        <v>1</v>
      </c>
      <c r="H239" s="97" t="s">
        <v>112</v>
      </c>
      <c r="I239" s="96"/>
      <c r="J239" s="96">
        <v>500000</v>
      </c>
      <c r="K239" s="96">
        <v>0</v>
      </c>
      <c r="L239" s="96"/>
      <c r="M239" s="96"/>
      <c r="N239" s="96"/>
    </row>
    <row r="240" spans="1:14" ht="15" hidden="1" x14ac:dyDescent="0.25">
      <c r="A240" s="96">
        <v>463</v>
      </c>
      <c r="B240" s="97"/>
      <c r="C240" s="96"/>
      <c r="D240" s="97"/>
      <c r="E240" s="97"/>
      <c r="F240" s="97"/>
      <c r="G240" s="96">
        <v>2</v>
      </c>
      <c r="H240" s="97" t="s">
        <v>98</v>
      </c>
      <c r="I240" s="96"/>
      <c r="J240" s="96">
        <v>75000</v>
      </c>
      <c r="K240" s="96">
        <v>0</v>
      </c>
      <c r="L240" s="96"/>
      <c r="M240" s="96"/>
      <c r="N240" s="96"/>
    </row>
    <row r="241" spans="1:14" ht="15" hidden="1" x14ac:dyDescent="0.25">
      <c r="A241" s="96">
        <v>463</v>
      </c>
      <c r="B241" s="97"/>
      <c r="C241" s="96"/>
      <c r="D241" s="97"/>
      <c r="E241" s="97"/>
      <c r="F241" s="97"/>
      <c r="G241" s="96">
        <v>2</v>
      </c>
      <c r="H241" s="97" t="s">
        <v>99</v>
      </c>
      <c r="I241" s="96"/>
      <c r="J241" s="96">
        <v>0</v>
      </c>
      <c r="K241" s="96">
        <v>187500</v>
      </c>
      <c r="L241" s="96"/>
      <c r="M241" s="96"/>
      <c r="N241" s="96"/>
    </row>
    <row r="242" spans="1:14" ht="15" hidden="1" x14ac:dyDescent="0.25">
      <c r="A242" s="96">
        <v>484</v>
      </c>
      <c r="B242" s="97" t="s">
        <v>116</v>
      </c>
      <c r="C242" s="96">
        <v>77000</v>
      </c>
      <c r="D242" s="97" t="s">
        <v>117</v>
      </c>
      <c r="E242" s="97" t="s">
        <v>110</v>
      </c>
      <c r="F242" s="97" t="s">
        <v>111</v>
      </c>
      <c r="G242" s="96">
        <v>1</v>
      </c>
      <c r="H242" s="97" t="s">
        <v>112</v>
      </c>
      <c r="I242" s="96"/>
      <c r="J242" s="96">
        <v>550000</v>
      </c>
      <c r="K242" s="96">
        <v>0</v>
      </c>
      <c r="L242" s="96"/>
      <c r="M242" s="96"/>
      <c r="N242" s="96"/>
    </row>
    <row r="243" spans="1:14" ht="15" hidden="1" x14ac:dyDescent="0.25">
      <c r="A243" s="96">
        <v>484</v>
      </c>
      <c r="B243" s="97"/>
      <c r="C243" s="96"/>
      <c r="D243" s="97"/>
      <c r="E243" s="97"/>
      <c r="F243" s="97"/>
      <c r="G243" s="96">
        <v>2</v>
      </c>
      <c r="H243" s="97" t="s">
        <v>98</v>
      </c>
      <c r="I243" s="96"/>
      <c r="J243" s="96">
        <v>75000</v>
      </c>
      <c r="K243" s="96">
        <v>0</v>
      </c>
      <c r="L243" s="96"/>
      <c r="M243" s="96"/>
      <c r="N243" s="96"/>
    </row>
    <row r="244" spans="1:14" ht="15" hidden="1" x14ac:dyDescent="0.25">
      <c r="A244" s="96">
        <v>484</v>
      </c>
      <c r="B244" s="97"/>
      <c r="C244" s="96"/>
      <c r="D244" s="97"/>
      <c r="E244" s="97"/>
      <c r="F244" s="97"/>
      <c r="G244" s="96">
        <v>2</v>
      </c>
      <c r="H244" s="97" t="s">
        <v>99</v>
      </c>
      <c r="I244" s="96"/>
      <c r="J244" s="96">
        <v>0</v>
      </c>
      <c r="K244" s="96">
        <v>187500</v>
      </c>
      <c r="L244" s="96"/>
      <c r="M244" s="96"/>
      <c r="N244" s="96"/>
    </row>
    <row r="245" spans="1:14" hidden="1" x14ac:dyDescent="0.25"/>
  </sheetData>
  <mergeCells count="13">
    <mergeCell ref="B10:L10"/>
    <mergeCell ref="B62:G62"/>
    <mergeCell ref="B63:G63"/>
    <mergeCell ref="K1:L4"/>
    <mergeCell ref="B5:L5"/>
    <mergeCell ref="B7:B8"/>
    <mergeCell ref="C7:C8"/>
    <mergeCell ref="D7:D8"/>
    <mergeCell ref="E7:E8"/>
    <mergeCell ref="F7:F8"/>
    <mergeCell ref="G7:G8"/>
    <mergeCell ref="H7:H8"/>
    <mergeCell ref="I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Alimov</dc:creator>
  <cp:lastModifiedBy>Alimov</cp:lastModifiedBy>
  <dcterms:created xsi:type="dcterms:W3CDTF">2025-07-23T05:16:04Z</dcterms:created>
  <dcterms:modified xsi:type="dcterms:W3CDTF">2025-07-23T05:16:15Z</dcterms:modified>
</cp:coreProperties>
</file>