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ЭтаКнига" defaultThemeVersion="124226"/>
  <xr:revisionPtr revIDLastSave="0" documentId="13_ncr:1_{A28857B0-EBFF-44F4-BF07-0BBC80A288C9}" xr6:coauthVersionLast="47" xr6:coauthVersionMax="47" xr10:uidLastSave="{00000000-0000-0000-0000-000000000000}"/>
  <bookViews>
    <workbookView xWindow="720" yWindow="180" windowWidth="9750" windowHeight="14310"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81029"/>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T38" i="89" l="1"/>
  <c r="T37" i="89" s="1"/>
  <c r="T24" i="89"/>
  <c r="T23" i="89" s="1"/>
  <c r="U28" i="89"/>
  <c r="U27"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T50" i="89"/>
  <c r="AT49" i="89" s="1"/>
  <c r="AR50" i="89"/>
  <c r="AP50" i="89"/>
  <c r="AP49" i="89" s="1"/>
  <c r="AN50" i="89"/>
  <c r="AE50" i="89"/>
  <c r="AG50" i="89" s="1"/>
  <c r="AG49" i="89" s="1"/>
  <c r="AD50" i="89"/>
  <c r="AD49" i="89" s="1"/>
  <c r="AB50" i="89"/>
  <c r="AB49" i="89" s="1"/>
  <c r="AA50" i="89"/>
  <c r="AA49" i="89" s="1"/>
  <c r="Z50" i="89"/>
  <c r="Z49" i="89" s="1"/>
  <c r="W50" i="89"/>
  <c r="Y50" i="89" s="1"/>
  <c r="Y49" i="89" s="1"/>
  <c r="V50" i="89"/>
  <c r="V49" i="89" s="1"/>
  <c r="O50" i="89"/>
  <c r="N50" i="89"/>
  <c r="P50" i="89" s="1"/>
  <c r="P49" i="89" s="1"/>
  <c r="L50" i="89"/>
  <c r="L49" i="89" s="1"/>
  <c r="K50" i="89"/>
  <c r="K49" i="89" s="1"/>
  <c r="J50" i="89"/>
  <c r="J49" i="89" s="1"/>
  <c r="G50" i="89"/>
  <c r="I50" i="89" s="1"/>
  <c r="I49" i="89" s="1"/>
  <c r="F50" i="89"/>
  <c r="F49" i="89" s="1"/>
  <c r="AR49" i="89"/>
  <c r="AN49" i="89"/>
  <c r="AL49" i="89"/>
  <c r="AE49" i="89"/>
  <c r="W49" i="89"/>
  <c r="O49" i="89"/>
  <c r="G49" i="89"/>
  <c r="E49" i="89"/>
  <c r="C49" i="89"/>
  <c r="AU48" i="89"/>
  <c r="AW48" i="89" s="1"/>
  <c r="AW47" i="89" s="1"/>
  <c r="AT48" i="89"/>
  <c r="AT47" i="89" s="1"/>
  <c r="AP48" i="89"/>
  <c r="AP47" i="89" s="1"/>
  <c r="AN48" i="89"/>
  <c r="AE48" i="89"/>
  <c r="AD48" i="89"/>
  <c r="AF48" i="89" s="1"/>
  <c r="AF47" i="89" s="1"/>
  <c r="Z48" i="89"/>
  <c r="AC48" i="89" s="1"/>
  <c r="AC47" i="89" s="1"/>
  <c r="W48" i="89"/>
  <c r="Y48" i="89" s="1"/>
  <c r="Y47" i="89" s="1"/>
  <c r="V48" i="89"/>
  <c r="V47" i="89" s="1"/>
  <c r="Q48" i="89"/>
  <c r="P48" i="89"/>
  <c r="P47" i="89" s="1"/>
  <c r="N48" i="89"/>
  <c r="AI48" i="89" s="1"/>
  <c r="K48" i="89"/>
  <c r="J48" i="89"/>
  <c r="G48" i="89"/>
  <c r="I48" i="89" s="1"/>
  <c r="I47" i="89" s="1"/>
  <c r="F48" i="89"/>
  <c r="AR47" i="89"/>
  <c r="AN47" i="89"/>
  <c r="AL47" i="89"/>
  <c r="AE47" i="89"/>
  <c r="AD47" i="89"/>
  <c r="AA47" i="89"/>
  <c r="W47" i="89"/>
  <c r="Q47" i="89"/>
  <c r="O47" i="89"/>
  <c r="N47" i="89"/>
  <c r="K47" i="89"/>
  <c r="J47" i="89"/>
  <c r="F47" i="89"/>
  <c r="E47" i="89"/>
  <c r="C47" i="89"/>
  <c r="AU46" i="89"/>
  <c r="AV46" i="89" s="1"/>
  <c r="AV45" i="89" s="1"/>
  <c r="AT46" i="89"/>
  <c r="AR46" i="89"/>
  <c r="AP46" i="89"/>
  <c r="AN46" i="89"/>
  <c r="AN45" i="89" s="1"/>
  <c r="AE46" i="89"/>
  <c r="AD46" i="89"/>
  <c r="AG46" i="89" s="1"/>
  <c r="AG45" i="89" s="1"/>
  <c r="AA46" i="89"/>
  <c r="AA45" i="89" s="1"/>
  <c r="Z46" i="89"/>
  <c r="AB46" i="89" s="1"/>
  <c r="AB45" i="89" s="1"/>
  <c r="W46" i="89"/>
  <c r="W45" i="89" s="1"/>
  <c r="V46" i="89"/>
  <c r="X46" i="89" s="1"/>
  <c r="X45" i="89" s="1"/>
  <c r="O46" i="89"/>
  <c r="N46" i="89"/>
  <c r="P46" i="89" s="1"/>
  <c r="P45" i="89" s="1"/>
  <c r="K46" i="89"/>
  <c r="J46" i="89"/>
  <c r="L46" i="89" s="1"/>
  <c r="L45" i="89" s="1"/>
  <c r="G46" i="89"/>
  <c r="F46" i="89"/>
  <c r="H46" i="89" s="1"/>
  <c r="H45" i="89" s="1"/>
  <c r="AT45" i="89"/>
  <c r="AR45" i="89"/>
  <c r="AP45" i="89"/>
  <c r="AL45" i="89"/>
  <c r="AE45" i="89"/>
  <c r="V45" i="89"/>
  <c r="N45" i="89"/>
  <c r="K45" i="89"/>
  <c r="J45" i="89"/>
  <c r="G45" i="89"/>
  <c r="E45" i="89"/>
  <c r="C45" i="89"/>
  <c r="AU44" i="89"/>
  <c r="AT44" i="89"/>
  <c r="AW44" i="89" s="1"/>
  <c r="AW43" i="89" s="1"/>
  <c r="AR44" i="89"/>
  <c r="AP44" i="89"/>
  <c r="AP43" i="89" s="1"/>
  <c r="AN44" i="89"/>
  <c r="AI44" i="89"/>
  <c r="AE44" i="89"/>
  <c r="AE43" i="89" s="1"/>
  <c r="AD44" i="89"/>
  <c r="AG44" i="89" s="1"/>
  <c r="AG43" i="89" s="1"/>
  <c r="AA44" i="89"/>
  <c r="AA43" i="89" s="1"/>
  <c r="Z44" i="89"/>
  <c r="AC44" i="89" s="1"/>
  <c r="AC43" i="89" s="1"/>
  <c r="W44" i="89"/>
  <c r="W43" i="89" s="1"/>
  <c r="V44" i="89"/>
  <c r="Y44" i="89" s="1"/>
  <c r="Y43" i="89" s="1"/>
  <c r="N44" i="89"/>
  <c r="Q44" i="89" s="1"/>
  <c r="Q43" i="89" s="1"/>
  <c r="J44" i="89"/>
  <c r="M44" i="89" s="1"/>
  <c r="M43" i="89" s="1"/>
  <c r="G44" i="89"/>
  <c r="F44" i="89"/>
  <c r="H44" i="89" s="1"/>
  <c r="H43" i="89" s="1"/>
  <c r="AU43" i="89"/>
  <c r="AT43" i="89"/>
  <c r="AR43" i="89"/>
  <c r="AN43" i="89"/>
  <c r="AL43" i="89"/>
  <c r="Z43" i="89"/>
  <c r="V43" i="89"/>
  <c r="O43" i="89"/>
  <c r="N43" i="89"/>
  <c r="K43" i="89"/>
  <c r="E43" i="89"/>
  <c r="C43" i="89"/>
  <c r="AU42" i="89"/>
  <c r="AT42" i="89"/>
  <c r="AW42" i="89" s="1"/>
  <c r="AW41" i="89" s="1"/>
  <c r="AR42" i="89"/>
  <c r="AR41" i="89" s="1"/>
  <c r="AP42" i="89"/>
  <c r="AP41" i="89" s="1"/>
  <c r="AN42" i="89"/>
  <c r="AN41" i="89" s="1"/>
  <c r="AE42" i="89"/>
  <c r="AD42" i="89"/>
  <c r="AA42" i="89"/>
  <c r="Z42" i="89"/>
  <c r="W42" i="89"/>
  <c r="V42" i="89"/>
  <c r="Y42" i="89" s="1"/>
  <c r="Y41" i="89" s="1"/>
  <c r="O42" i="89"/>
  <c r="O41" i="89" s="1"/>
  <c r="N42" i="89"/>
  <c r="M42" i="89"/>
  <c r="M41" i="89" s="1"/>
  <c r="J42" i="89"/>
  <c r="J41" i="89" s="1"/>
  <c r="F42" i="89"/>
  <c r="F41" i="89" s="1"/>
  <c r="AU41" i="89"/>
  <c r="AL41" i="89"/>
  <c r="AE41" i="89"/>
  <c r="AA41" i="89"/>
  <c r="Z41" i="89"/>
  <c r="W41" i="89"/>
  <c r="V41" i="89"/>
  <c r="N41" i="89"/>
  <c r="K41" i="89"/>
  <c r="G41" i="89"/>
  <c r="E41" i="89"/>
  <c r="C41" i="89"/>
  <c r="AU40" i="89"/>
  <c r="AT40" i="89"/>
  <c r="AT39" i="89" s="1"/>
  <c r="AR40" i="89"/>
  <c r="AP40" i="89"/>
  <c r="AP39" i="89" s="1"/>
  <c r="AN40" i="89"/>
  <c r="AN39" i="89" s="1"/>
  <c r="AE40" i="89"/>
  <c r="AD40" i="89"/>
  <c r="AD39" i="89" s="1"/>
  <c r="AA40" i="89"/>
  <c r="AC40" i="89" s="1"/>
  <c r="AC39" i="89" s="1"/>
  <c r="Z40" i="89"/>
  <c r="W40" i="89"/>
  <c r="V40" i="89"/>
  <c r="V39" i="89" s="1"/>
  <c r="N40" i="89"/>
  <c r="AI40" i="89" s="1"/>
  <c r="J40" i="89"/>
  <c r="M40" i="89" s="1"/>
  <c r="M39" i="89" s="1"/>
  <c r="G40" i="89"/>
  <c r="F40" i="89"/>
  <c r="I40" i="89" s="1"/>
  <c r="I39" i="89" s="1"/>
  <c r="AR39" i="89"/>
  <c r="AL39" i="89"/>
  <c r="Z39" i="89"/>
  <c r="O39" i="89"/>
  <c r="K39" i="89"/>
  <c r="J39" i="89"/>
  <c r="G39" i="89"/>
  <c r="F39" i="89"/>
  <c r="E39" i="89"/>
  <c r="C39" i="89"/>
  <c r="AU38" i="89"/>
  <c r="AV38" i="89" s="1"/>
  <c r="AV37" i="89" s="1"/>
  <c r="AT38" i="89"/>
  <c r="AR38" i="89"/>
  <c r="AP38" i="89"/>
  <c r="AN38" i="89"/>
  <c r="AN37" i="89" s="1"/>
  <c r="AE38" i="89"/>
  <c r="AD38" i="89"/>
  <c r="AD37" i="89" s="1"/>
  <c r="AA38" i="89"/>
  <c r="Z38" i="89"/>
  <c r="Z37" i="89" s="1"/>
  <c r="W38" i="89"/>
  <c r="V38" i="89"/>
  <c r="O38" i="89"/>
  <c r="N38" i="89"/>
  <c r="K38" i="89"/>
  <c r="J38" i="89"/>
  <c r="G38" i="89"/>
  <c r="F38" i="89"/>
  <c r="F37" i="89" s="1"/>
  <c r="AT37" i="89"/>
  <c r="AR37" i="89"/>
  <c r="AP37" i="89"/>
  <c r="AL37" i="89"/>
  <c r="AE37" i="89"/>
  <c r="AA37" i="89"/>
  <c r="V37" i="89"/>
  <c r="N37" i="89"/>
  <c r="K37" i="89"/>
  <c r="J37" i="89"/>
  <c r="G37" i="89"/>
  <c r="E37" i="89"/>
  <c r="C37" i="89"/>
  <c r="AU36" i="89"/>
  <c r="AW36" i="89" s="1"/>
  <c r="AW35" i="89" s="1"/>
  <c r="AT36" i="89"/>
  <c r="AR36" i="89"/>
  <c r="AR35" i="89" s="1"/>
  <c r="AP36" i="89"/>
  <c r="AP35" i="89" s="1"/>
  <c r="AN36" i="89"/>
  <c r="AE36" i="89"/>
  <c r="AG36" i="89" s="1"/>
  <c r="AG35" i="89" s="1"/>
  <c r="AD36" i="89"/>
  <c r="AD35" i="89" s="1"/>
  <c r="AA36" i="89"/>
  <c r="AC36" i="89" s="1"/>
  <c r="AC35" i="89" s="1"/>
  <c r="Z36" i="89"/>
  <c r="Z35" i="89" s="1"/>
  <c r="X36" i="89"/>
  <c r="X35" i="89" s="1"/>
  <c r="W36" i="89"/>
  <c r="V36" i="89"/>
  <c r="Y36" i="89" s="1"/>
  <c r="Y35" i="89" s="1"/>
  <c r="P36" i="89"/>
  <c r="P35" i="89" s="1"/>
  <c r="N36" i="89"/>
  <c r="AI36" i="89" s="1"/>
  <c r="L36" i="89"/>
  <c r="L35" i="89" s="1"/>
  <c r="J36" i="89"/>
  <c r="M36" i="89" s="1"/>
  <c r="M35" i="89" s="1"/>
  <c r="G36" i="89"/>
  <c r="F36" i="89"/>
  <c r="AU35" i="89"/>
  <c r="AT35" i="89"/>
  <c r="AN35" i="89"/>
  <c r="AL35" i="89"/>
  <c r="AE35" i="89"/>
  <c r="W35" i="89"/>
  <c r="V35" i="89"/>
  <c r="O35" i="89"/>
  <c r="K35" i="89"/>
  <c r="J35" i="89"/>
  <c r="G35" i="89"/>
  <c r="F35" i="89"/>
  <c r="E35" i="89"/>
  <c r="C35" i="89"/>
  <c r="AV34" i="89"/>
  <c r="AV33" i="89" s="1"/>
  <c r="AU34" i="89"/>
  <c r="AT34" i="89"/>
  <c r="AW34" i="89" s="1"/>
  <c r="AW33" i="89" s="1"/>
  <c r="AR34" i="89"/>
  <c r="AR33" i="89" s="1"/>
  <c r="AP34" i="89"/>
  <c r="AN34" i="89"/>
  <c r="AN33" i="89" s="1"/>
  <c r="AG34" i="89"/>
  <c r="AG33" i="89" s="1"/>
  <c r="AE34" i="89"/>
  <c r="AF34" i="89" s="1"/>
  <c r="AF33" i="89" s="1"/>
  <c r="AD34" i="89"/>
  <c r="AA34" i="89"/>
  <c r="AC34" i="89" s="1"/>
  <c r="AC33" i="89" s="1"/>
  <c r="Z34" i="89"/>
  <c r="W34" i="89"/>
  <c r="Y34" i="89" s="1"/>
  <c r="Y33" i="89" s="1"/>
  <c r="V34" i="89"/>
  <c r="Q34" i="89"/>
  <c r="Q33" i="89" s="1"/>
  <c r="O34" i="89"/>
  <c r="P34" i="89" s="1"/>
  <c r="P33" i="89" s="1"/>
  <c r="N34" i="89"/>
  <c r="AI34" i="89" s="1"/>
  <c r="J34" i="89"/>
  <c r="M34" i="89" s="1"/>
  <c r="M33" i="89" s="1"/>
  <c r="F34" i="89"/>
  <c r="I34" i="89" s="1"/>
  <c r="I33" i="89" s="1"/>
  <c r="AU33" i="89"/>
  <c r="AT33" i="89"/>
  <c r="AP33" i="89"/>
  <c r="AL33" i="89"/>
  <c r="AE33" i="89"/>
  <c r="AD33" i="89"/>
  <c r="Z33" i="89"/>
  <c r="W33" i="89"/>
  <c r="V33" i="89"/>
  <c r="K33" i="89"/>
  <c r="G33" i="89"/>
  <c r="E33" i="89"/>
  <c r="C33" i="89"/>
  <c r="AU32" i="89"/>
  <c r="AU31" i="89" s="1"/>
  <c r="AT32" i="89"/>
  <c r="AR32" i="89"/>
  <c r="AP32" i="89"/>
  <c r="AN32" i="89"/>
  <c r="AN11" i="89" s="1"/>
  <c r="AF32" i="89"/>
  <c r="AF31" i="89" s="1"/>
  <c r="AE32" i="89"/>
  <c r="AD32" i="89"/>
  <c r="AG32" i="89" s="1"/>
  <c r="AG31" i="89" s="1"/>
  <c r="AA32" i="89"/>
  <c r="AA31" i="89" s="1"/>
  <c r="Z32" i="89"/>
  <c r="Z31" i="89" s="1"/>
  <c r="W32" i="89"/>
  <c r="Y32" i="89" s="1"/>
  <c r="Y31" i="89" s="1"/>
  <c r="V32" i="89"/>
  <c r="V31" i="89" s="1"/>
  <c r="P32" i="89"/>
  <c r="P31" i="89" s="1"/>
  <c r="O32" i="89"/>
  <c r="N32" i="89"/>
  <c r="AI32" i="89" s="1"/>
  <c r="K32" i="89"/>
  <c r="K31" i="89" s="1"/>
  <c r="K9" i="89" s="1"/>
  <c r="J32" i="89"/>
  <c r="J31" i="89" s="1"/>
  <c r="G32" i="89"/>
  <c r="I32" i="89" s="1"/>
  <c r="I31" i="89" s="1"/>
  <c r="F32" i="89"/>
  <c r="F11" i="89" s="1"/>
  <c r="AT31" i="89"/>
  <c r="AR31" i="89"/>
  <c r="AP31" i="89"/>
  <c r="AL31" i="89"/>
  <c r="AE31" i="89"/>
  <c r="AD31" i="89"/>
  <c r="W31" i="89"/>
  <c r="O31" i="89"/>
  <c r="N31" i="89"/>
  <c r="G31" i="89"/>
  <c r="E31" i="89"/>
  <c r="C31" i="89"/>
  <c r="AV30" i="89"/>
  <c r="AF30" i="89"/>
  <c r="AF29" i="89" s="1"/>
  <c r="AB30" i="89"/>
  <c r="X30" i="89"/>
  <c r="X29" i="89" s="1"/>
  <c r="N30" i="89"/>
  <c r="J30" i="89"/>
  <c r="J29" i="89" s="1"/>
  <c r="F30" i="89"/>
  <c r="AV29" i="89"/>
  <c r="AU29" i="89"/>
  <c r="AT29" i="89"/>
  <c r="AR29" i="89"/>
  <c r="AP29" i="89"/>
  <c r="AN29" i="89"/>
  <c r="AL29" i="89"/>
  <c r="AG29" i="89"/>
  <c r="AE29" i="89"/>
  <c r="AD29" i="89"/>
  <c r="AC29" i="89"/>
  <c r="AB29" i="89"/>
  <c r="AA29" i="89"/>
  <c r="Z29" i="89"/>
  <c r="W29" i="89"/>
  <c r="V29" i="89"/>
  <c r="O29" i="89"/>
  <c r="N29" i="89"/>
  <c r="K29" i="89"/>
  <c r="G29" i="89"/>
  <c r="E29" i="89"/>
  <c r="C29" i="89"/>
  <c r="AV28" i="89"/>
  <c r="AF28" i="89"/>
  <c r="AB28" i="89"/>
  <c r="X28" i="89"/>
  <c r="X27" i="89" s="1"/>
  <c r="O28" i="89"/>
  <c r="P28" i="89" s="1"/>
  <c r="P27" i="89" s="1"/>
  <c r="N28" i="89"/>
  <c r="L28" i="89"/>
  <c r="L27" i="89" s="1"/>
  <c r="K28" i="89"/>
  <c r="J28" i="89"/>
  <c r="F28" i="89"/>
  <c r="F27" i="89" s="1"/>
  <c r="AV27" i="89"/>
  <c r="AU27" i="89"/>
  <c r="AT27" i="89"/>
  <c r="AR27" i="89"/>
  <c r="AP27" i="89"/>
  <c r="AN27" i="89"/>
  <c r="AL27" i="89"/>
  <c r="AG27" i="89"/>
  <c r="AF27" i="89"/>
  <c r="AE27" i="89"/>
  <c r="AD27" i="89"/>
  <c r="AC27" i="89"/>
  <c r="AB27" i="89"/>
  <c r="AA27" i="89"/>
  <c r="Z27" i="89"/>
  <c r="W27" i="89"/>
  <c r="V27" i="89"/>
  <c r="N27" i="89"/>
  <c r="K27" i="89"/>
  <c r="J27" i="89"/>
  <c r="I27" i="89"/>
  <c r="G27" i="89"/>
  <c r="E27" i="89"/>
  <c r="C27" i="89"/>
  <c r="AU26" i="89"/>
  <c r="AW26" i="89" s="1"/>
  <c r="AW25" i="89" s="1"/>
  <c r="AT26" i="89"/>
  <c r="AT25" i="89" s="1"/>
  <c r="AR26" i="89"/>
  <c r="AP26" i="89"/>
  <c r="AP25" i="89" s="1"/>
  <c r="AN26" i="89"/>
  <c r="AN25" i="89" s="1"/>
  <c r="AE26" i="89"/>
  <c r="AD26" i="89"/>
  <c r="AD25" i="89" s="1"/>
  <c r="AA26" i="89"/>
  <c r="Z26" i="89"/>
  <c r="Z25" i="89" s="1"/>
  <c r="Y26" i="89"/>
  <c r="W26" i="89"/>
  <c r="V26" i="89"/>
  <c r="O26" i="89"/>
  <c r="AI26" i="89" s="1"/>
  <c r="N26" i="89"/>
  <c r="N25" i="89" s="1"/>
  <c r="J26" i="89"/>
  <c r="L26" i="89" s="1"/>
  <c r="L25" i="89" s="1"/>
  <c r="G26" i="89"/>
  <c r="F26" i="89"/>
  <c r="I26" i="89" s="1"/>
  <c r="I25" i="89" s="1"/>
  <c r="AR25" i="89"/>
  <c r="AL25" i="89"/>
  <c r="Y25" i="89"/>
  <c r="V25" i="89"/>
  <c r="K25" i="89"/>
  <c r="G25" i="89"/>
  <c r="E25" i="89"/>
  <c r="C25" i="89"/>
  <c r="AU24" i="89"/>
  <c r="AT24" i="89"/>
  <c r="AW24" i="89" s="1"/>
  <c r="AW23" i="89" s="1"/>
  <c r="AR24" i="89"/>
  <c r="AR23" i="89" s="1"/>
  <c r="AP24" i="89"/>
  <c r="AP23" i="89" s="1"/>
  <c r="AN24" i="89"/>
  <c r="AI24" i="89"/>
  <c r="AE24" i="89"/>
  <c r="AD24" i="89"/>
  <c r="AG24" i="89" s="1"/>
  <c r="AG23" i="89" s="1"/>
  <c r="AA24" i="89"/>
  <c r="Z24" i="89"/>
  <c r="AC24" i="89" s="1"/>
  <c r="AC23" i="89" s="1"/>
  <c r="W24" i="89"/>
  <c r="V24" i="89"/>
  <c r="Y24" i="89" s="1"/>
  <c r="Y23" i="89" s="1"/>
  <c r="N24" i="89"/>
  <c r="P24" i="89" s="1"/>
  <c r="P23" i="89" s="1"/>
  <c r="M24" i="89"/>
  <c r="M23" i="89" s="1"/>
  <c r="L24" i="89"/>
  <c r="J24" i="89"/>
  <c r="H24" i="89"/>
  <c r="H23" i="89" s="1"/>
  <c r="G24" i="89"/>
  <c r="F24" i="89"/>
  <c r="AU23" i="89"/>
  <c r="AN23" i="89"/>
  <c r="AL23" i="89"/>
  <c r="AE23" i="89"/>
  <c r="O23" i="89"/>
  <c r="N23" i="89"/>
  <c r="L23" i="89"/>
  <c r="K23" i="89"/>
  <c r="J23" i="89"/>
  <c r="G23" i="89"/>
  <c r="F23" i="89"/>
  <c r="E23" i="89"/>
  <c r="C23" i="89"/>
  <c r="AU22" i="89"/>
  <c r="AT22" i="89"/>
  <c r="AW22" i="89" s="1"/>
  <c r="AW21" i="89" s="1"/>
  <c r="AR22" i="89"/>
  <c r="AR21" i="89" s="1"/>
  <c r="AP22" i="89"/>
  <c r="AN22" i="89"/>
  <c r="AN21" i="89" s="1"/>
  <c r="AE22" i="89"/>
  <c r="AD22" i="89"/>
  <c r="AG22" i="89" s="1"/>
  <c r="AG21" i="89" s="1"/>
  <c r="AA22" i="89"/>
  <c r="Z22" i="89"/>
  <c r="AC22" i="89" s="1"/>
  <c r="AC21" i="89" s="1"/>
  <c r="W22" i="89"/>
  <c r="V22" i="89"/>
  <c r="Y22" i="89" s="1"/>
  <c r="Y21" i="89" s="1"/>
  <c r="O22" i="89"/>
  <c r="N22" i="89"/>
  <c r="Q22" i="89" s="1"/>
  <c r="Q21" i="89" s="1"/>
  <c r="J22" i="89"/>
  <c r="L22" i="89" s="1"/>
  <c r="L21" i="89" s="1"/>
  <c r="I22" i="89"/>
  <c r="I21" i="89" s="1"/>
  <c r="H22" i="89"/>
  <c r="H21" i="89" s="1"/>
  <c r="F22" i="89"/>
  <c r="AU21" i="89"/>
  <c r="AP21" i="89"/>
  <c r="AL21" i="89"/>
  <c r="AE21" i="89"/>
  <c r="O21" i="89"/>
  <c r="K21" i="89"/>
  <c r="G21" i="89"/>
  <c r="F21" i="89"/>
  <c r="E21" i="89"/>
  <c r="C21" i="89"/>
  <c r="AU20" i="89"/>
  <c r="AV20" i="89" s="1"/>
  <c r="AV19" i="89" s="1"/>
  <c r="AT20" i="89"/>
  <c r="AR20" i="89"/>
  <c r="AR19" i="89" s="1"/>
  <c r="AP20" i="89"/>
  <c r="AN20" i="89"/>
  <c r="AN19" i="89" s="1"/>
  <c r="AG20" i="89"/>
  <c r="AG19" i="89" s="1"/>
  <c r="AE20" i="89"/>
  <c r="AD20" i="89"/>
  <c r="AF20" i="89" s="1"/>
  <c r="AF19" i="89" s="1"/>
  <c r="AA20" i="89"/>
  <c r="AA19" i="89" s="1"/>
  <c r="Z20" i="89"/>
  <c r="Y20" i="89"/>
  <c r="Y19" i="89" s="1"/>
  <c r="W20" i="89"/>
  <c r="V20" i="89"/>
  <c r="X20" i="89" s="1"/>
  <c r="X19" i="89" s="1"/>
  <c r="Q20" i="89"/>
  <c r="Q19" i="89" s="1"/>
  <c r="P20" i="89"/>
  <c r="P19" i="89" s="1"/>
  <c r="N20" i="89"/>
  <c r="AI20" i="89" s="1"/>
  <c r="M20" i="89"/>
  <c r="M19" i="89" s="1"/>
  <c r="J20" i="89"/>
  <c r="J19" i="89" s="1"/>
  <c r="F20" i="89"/>
  <c r="I20" i="89" s="1"/>
  <c r="I19" i="89" s="1"/>
  <c r="AT19" i="89"/>
  <c r="AP19" i="89"/>
  <c r="AL19" i="89"/>
  <c r="AE19" i="89"/>
  <c r="AD19" i="89"/>
  <c r="Z19" i="89"/>
  <c r="W19" i="89"/>
  <c r="V19" i="89"/>
  <c r="O19" i="89"/>
  <c r="N19" i="89"/>
  <c r="K19" i="89"/>
  <c r="G19" i="89"/>
  <c r="E19" i="89"/>
  <c r="E9" i="89" s="1"/>
  <c r="AI9" i="89" s="1"/>
  <c r="C19" i="89"/>
  <c r="AW18" i="89"/>
  <c r="AW17" i="89" s="1"/>
  <c r="AU18" i="89"/>
  <c r="AV18" i="89" s="1"/>
  <c r="AV17" i="89" s="1"/>
  <c r="AT18" i="89"/>
  <c r="AR18" i="89"/>
  <c r="AR17" i="89" s="1"/>
  <c r="AP18" i="89"/>
  <c r="AP17" i="89" s="1"/>
  <c r="AN18" i="89"/>
  <c r="AN17" i="89" s="1"/>
  <c r="AE18" i="89"/>
  <c r="AG18" i="89" s="1"/>
  <c r="AG17" i="89" s="1"/>
  <c r="AD18" i="89"/>
  <c r="AD17" i="89" s="1"/>
  <c r="AB18" i="89"/>
  <c r="AB17" i="89" s="1"/>
  <c r="AA18" i="89"/>
  <c r="Z18" i="89"/>
  <c r="AC18" i="89" s="1"/>
  <c r="AC17" i="89" s="1"/>
  <c r="W18" i="89"/>
  <c r="W17" i="89" s="1"/>
  <c r="V18" i="89"/>
  <c r="V12" i="89" s="1"/>
  <c r="O18" i="89"/>
  <c r="O17" i="89" s="1"/>
  <c r="N18" i="89"/>
  <c r="N17" i="89" s="1"/>
  <c r="M18" i="89"/>
  <c r="M17" i="89" s="1"/>
  <c r="L18" i="89"/>
  <c r="L17" i="89" s="1"/>
  <c r="J18" i="89"/>
  <c r="F18" i="89"/>
  <c r="I18" i="89" s="1"/>
  <c r="I17" i="89" s="1"/>
  <c r="AU17" i="89"/>
  <c r="AT17" i="89"/>
  <c r="AL17" i="89"/>
  <c r="AL9" i="89" s="1"/>
  <c r="AA17" i="89"/>
  <c r="Z17" i="89"/>
  <c r="V17" i="89"/>
  <c r="K17" i="89"/>
  <c r="J17" i="89"/>
  <c r="G17" i="89"/>
  <c r="F17" i="89"/>
  <c r="E17" i="89"/>
  <c r="C17" i="89"/>
  <c r="AU16" i="89"/>
  <c r="AT16" i="89"/>
  <c r="AW16" i="89" s="1"/>
  <c r="AW15" i="89" s="1"/>
  <c r="AR16" i="89"/>
  <c r="AP16" i="89"/>
  <c r="AP15" i="89" s="1"/>
  <c r="AN16" i="89"/>
  <c r="AN15" i="89" s="1"/>
  <c r="AE16" i="89"/>
  <c r="AE12" i="89" s="1"/>
  <c r="AD16" i="89"/>
  <c r="AA16" i="89"/>
  <c r="AA15" i="89" s="1"/>
  <c r="Z16" i="89"/>
  <c r="Y16" i="89"/>
  <c r="Y15" i="89" s="1"/>
  <c r="W16" i="89"/>
  <c r="X16" i="89" s="1"/>
  <c r="X15" i="89" s="1"/>
  <c r="V16" i="89"/>
  <c r="V15" i="89" s="1"/>
  <c r="N16" i="89"/>
  <c r="AI16" i="89" s="1"/>
  <c r="J16" i="89"/>
  <c r="M16" i="89" s="1"/>
  <c r="M15" i="89" s="1"/>
  <c r="F16" i="89"/>
  <c r="I16" i="89" s="1"/>
  <c r="I15" i="89" s="1"/>
  <c r="AU15" i="89"/>
  <c r="AR15" i="89"/>
  <c r="AL15" i="89"/>
  <c r="AD15" i="89"/>
  <c r="Z15" i="89"/>
  <c r="W15" i="89"/>
  <c r="O15" i="89"/>
  <c r="K15" i="89"/>
  <c r="J15" i="89"/>
  <c r="G15" i="89"/>
  <c r="F15" i="89"/>
  <c r="E15" i="89"/>
  <c r="C15" i="89"/>
  <c r="AU14" i="89"/>
  <c r="AU12" i="89" s="1"/>
  <c r="AT14" i="89"/>
  <c r="AT12" i="89" s="1"/>
  <c r="AR14" i="89"/>
  <c r="AR13" i="89" s="1"/>
  <c r="AP14" i="89"/>
  <c r="AP13" i="89" s="1"/>
  <c r="AN14" i="89"/>
  <c r="AN13" i="89" s="1"/>
  <c r="AE14" i="89"/>
  <c r="AD14" i="89"/>
  <c r="AA14" i="89"/>
  <c r="AC14" i="89" s="1"/>
  <c r="AC13" i="89" s="1"/>
  <c r="Z14" i="89"/>
  <c r="Z12" i="89" s="1"/>
  <c r="W14" i="89"/>
  <c r="Y14" i="89" s="1"/>
  <c r="Y13" i="89" s="1"/>
  <c r="V14" i="89"/>
  <c r="O14" i="89"/>
  <c r="N14" i="89"/>
  <c r="J14" i="89"/>
  <c r="M14" i="89" s="1"/>
  <c r="M13" i="89" s="1"/>
  <c r="F14" i="89"/>
  <c r="I14" i="89" s="1"/>
  <c r="I13" i="89" s="1"/>
  <c r="AT13" i="89"/>
  <c r="AL13" i="89"/>
  <c r="AD13" i="89"/>
  <c r="Z13" i="89"/>
  <c r="V13" i="89"/>
  <c r="N13" i="89"/>
  <c r="K13" i="89"/>
  <c r="G13" i="89"/>
  <c r="F13" i="89"/>
  <c r="E13" i="89"/>
  <c r="C13" i="89"/>
  <c r="C9" i="89" s="1"/>
  <c r="AL12" i="89"/>
  <c r="AD12" i="89"/>
  <c r="AA12" i="89"/>
  <c r="K12" i="89"/>
  <c r="G12" i="89"/>
  <c r="F12" i="89"/>
  <c r="E12" i="89"/>
  <c r="AI12" i="89" s="1"/>
  <c r="C12" i="89"/>
  <c r="AT11" i="89"/>
  <c r="AR11" i="89"/>
  <c r="AP11" i="89"/>
  <c r="AL11" i="89"/>
  <c r="AE11" i="89"/>
  <c r="AD11" i="89"/>
  <c r="AG11" i="89" s="1"/>
  <c r="Z11" i="89"/>
  <c r="W11" i="89"/>
  <c r="O11" i="89"/>
  <c r="K11" i="89"/>
  <c r="E11" i="89"/>
  <c r="AI11" i="89" s="1"/>
  <c r="C11" i="89"/>
  <c r="AD6" i="89"/>
  <c r="Z6" i="89"/>
  <c r="V6" i="89"/>
  <c r="N6" i="89"/>
  <c r="J6" i="89"/>
  <c r="G7" i="85"/>
  <c r="AW12" i="89" l="1"/>
  <c r="AG12" i="89"/>
  <c r="AF12" i="89"/>
  <c r="AC12" i="89"/>
  <c r="M11" i="89"/>
  <c r="O12" i="89"/>
  <c r="AN12" i="89"/>
  <c r="P16" i="89"/>
  <c r="P15" i="89" s="1"/>
  <c r="AF16" i="89"/>
  <c r="AF15" i="89" s="1"/>
  <c r="AB20" i="89"/>
  <c r="AB19" i="89" s="1"/>
  <c r="AW20" i="89"/>
  <c r="AW19" i="89" s="1"/>
  <c r="X22" i="89"/>
  <c r="X21" i="89" s="1"/>
  <c r="X24" i="89"/>
  <c r="X23" i="89" s="1"/>
  <c r="AN31" i="89"/>
  <c r="AV32" i="89"/>
  <c r="AV31" i="89" s="1"/>
  <c r="P38" i="89"/>
  <c r="P37" i="89" s="1"/>
  <c r="P40" i="89"/>
  <c r="P39" i="89" s="1"/>
  <c r="AG42" i="89"/>
  <c r="AG41" i="89" s="1"/>
  <c r="AI46" i="89"/>
  <c r="N49" i="89"/>
  <c r="N12" i="89"/>
  <c r="Q12" i="89" s="1"/>
  <c r="F31" i="89"/>
  <c r="AT41" i="89"/>
  <c r="AD45" i="89"/>
  <c r="N11" i="89"/>
  <c r="AP12" i="89"/>
  <c r="AE15" i="89"/>
  <c r="Q16" i="89"/>
  <c r="Q15" i="89" s="1"/>
  <c r="AG16" i="89"/>
  <c r="AG15" i="89" s="1"/>
  <c r="X18" i="89"/>
  <c r="X17" i="89" s="1"/>
  <c r="AR9" i="89"/>
  <c r="AU19" i="89"/>
  <c r="L32" i="89"/>
  <c r="L31" i="89" s="1"/>
  <c r="AB32" i="89"/>
  <c r="AB31" i="89" s="1"/>
  <c r="AW32" i="89"/>
  <c r="AW31" i="89" s="1"/>
  <c r="AF36" i="89"/>
  <c r="AF35" i="89" s="1"/>
  <c r="F45" i="89"/>
  <c r="H50" i="89"/>
  <c r="H49" i="89" s="1"/>
  <c r="X50" i="89"/>
  <c r="X49" i="89" s="1"/>
  <c r="J43" i="89"/>
  <c r="Q11" i="89"/>
  <c r="AR12" i="89"/>
  <c r="Y18" i="89"/>
  <c r="Y17" i="89" s="1"/>
  <c r="AC20" i="89"/>
  <c r="AC19" i="89" s="1"/>
  <c r="AB22" i="89"/>
  <c r="AB21" i="89" s="1"/>
  <c r="AB24" i="89"/>
  <c r="AB23" i="89" s="1"/>
  <c r="M32" i="89"/>
  <c r="M31" i="89" s="1"/>
  <c r="AC32" i="89"/>
  <c r="AC31" i="89" s="1"/>
  <c r="X34" i="89"/>
  <c r="X33" i="89" s="1"/>
  <c r="N35" i="89"/>
  <c r="Q36" i="89"/>
  <c r="Q35" i="89" s="1"/>
  <c r="X38" i="89"/>
  <c r="X37" i="89" s="1"/>
  <c r="Y40" i="89"/>
  <c r="Y39" i="89" s="1"/>
  <c r="AW40" i="89"/>
  <c r="AW39" i="89" s="1"/>
  <c r="H42" i="89"/>
  <c r="H41" i="89" s="1"/>
  <c r="W12" i="89"/>
  <c r="V11" i="89"/>
  <c r="Y11" i="89" s="1"/>
  <c r="AG14" i="89"/>
  <c r="AG13" i="89" s="1"/>
  <c r="N15" i="89"/>
  <c r="L30" i="89"/>
  <c r="L29" i="89" s="1"/>
  <c r="X40" i="89"/>
  <c r="X39" i="89" s="1"/>
  <c r="AV40" i="89"/>
  <c r="AV39" i="89" s="1"/>
  <c r="G47" i="89"/>
  <c r="G9" i="89" s="1"/>
  <c r="AU47" i="89"/>
  <c r="X48" i="89"/>
  <c r="X47" i="89" s="1"/>
  <c r="AW50" i="89"/>
  <c r="AW49" i="89" s="1"/>
  <c r="AV16" i="89"/>
  <c r="AV15" i="89" s="1"/>
  <c r="J11" i="89"/>
  <c r="AU11" i="89"/>
  <c r="AN9" i="89"/>
  <c r="L20" i="89"/>
  <c r="L19" i="89" s="1"/>
  <c r="AF22" i="89"/>
  <c r="AF21" i="89" s="1"/>
  <c r="I24" i="89"/>
  <c r="I23" i="89" s="1"/>
  <c r="AF24" i="89"/>
  <c r="AF23" i="89" s="1"/>
  <c r="M28" i="89"/>
  <c r="M27" i="89" s="1"/>
  <c r="F33" i="89"/>
  <c r="AA33" i="89"/>
  <c r="H34" i="89"/>
  <c r="H33" i="89" s="1"/>
  <c r="AB38" i="89"/>
  <c r="AB37" i="89" s="1"/>
  <c r="L42" i="89"/>
  <c r="L41" i="89" s="1"/>
  <c r="Z47" i="89"/>
  <c r="AV50" i="89"/>
  <c r="AV49" i="89" s="1"/>
  <c r="AA11" i="89"/>
  <c r="AC11" i="89" s="1"/>
  <c r="AB12" i="89"/>
  <c r="AT15" i="89"/>
  <c r="J21" i="89"/>
  <c r="O27" i="89"/>
  <c r="Q32" i="89"/>
  <c r="Q31" i="89" s="1"/>
  <c r="J33" i="89"/>
  <c r="L34" i="89"/>
  <c r="L33" i="89" s="1"/>
  <c r="AB34" i="89"/>
  <c r="AB33" i="89" s="1"/>
  <c r="O37" i="89"/>
  <c r="AU37" i="89"/>
  <c r="AF38" i="89"/>
  <c r="AF37" i="89" s="1"/>
  <c r="N39" i="89"/>
  <c r="AB40" i="89"/>
  <c r="AB39" i="89" s="1"/>
  <c r="AD41" i="89"/>
  <c r="AI42" i="89"/>
  <c r="I44" i="89"/>
  <c r="I43" i="89" s="1"/>
  <c r="O45" i="89"/>
  <c r="AU45" i="89"/>
  <c r="AF46" i="89"/>
  <c r="AF45" i="89" s="1"/>
  <c r="H48" i="89"/>
  <c r="H47" i="89" s="1"/>
  <c r="AB48" i="89"/>
  <c r="AB47" i="89" s="1"/>
  <c r="M50" i="89"/>
  <c r="M49" i="89" s="1"/>
  <c r="AC50" i="89"/>
  <c r="AC49" i="89" s="1"/>
  <c r="AP9" i="89"/>
  <c r="H12" i="89"/>
  <c r="AW14" i="89"/>
  <c r="AW13" i="89" s="1"/>
  <c r="AB16" i="89"/>
  <c r="AB15" i="89" s="1"/>
  <c r="AI18" i="89"/>
  <c r="F19" i="89"/>
  <c r="M22" i="89"/>
  <c r="M21" i="89" s="1"/>
  <c r="W23" i="89"/>
  <c r="Q26" i="89"/>
  <c r="Q25" i="89" s="1"/>
  <c r="W37" i="89"/>
  <c r="H38" i="89"/>
  <c r="H37" i="89" s="1"/>
  <c r="AG40" i="89"/>
  <c r="AG39" i="89" s="1"/>
  <c r="M48" i="89"/>
  <c r="M47" i="89" s="1"/>
  <c r="AI50" i="89"/>
  <c r="AF11" i="89"/>
  <c r="J12" i="89"/>
  <c r="L12" i="89" s="1"/>
  <c r="J13" i="89"/>
  <c r="AI14" i="89"/>
  <c r="AC16" i="89"/>
  <c r="AC15" i="89" s="1"/>
  <c r="P18" i="89"/>
  <c r="P17" i="89" s="1"/>
  <c r="AF18" i="89"/>
  <c r="AF17" i="89" s="1"/>
  <c r="W21" i="89"/>
  <c r="AV22" i="89"/>
  <c r="AV21" i="89" s="1"/>
  <c r="AA23" i="89"/>
  <c r="H32" i="89"/>
  <c r="H31" i="89" s="1"/>
  <c r="X32" i="89"/>
  <c r="X31" i="89" s="1"/>
  <c r="N33" i="89"/>
  <c r="AA35" i="89"/>
  <c r="H36" i="89"/>
  <c r="H35" i="89" s="1"/>
  <c r="AB36" i="89"/>
  <c r="AB35" i="89" s="1"/>
  <c r="AV36" i="89"/>
  <c r="AV35" i="89" s="1"/>
  <c r="AF40" i="89"/>
  <c r="AF39" i="89" s="1"/>
  <c r="F43" i="89"/>
  <c r="AD43" i="89"/>
  <c r="P44" i="89"/>
  <c r="P43" i="89" s="1"/>
  <c r="Z45" i="89"/>
  <c r="L48" i="89"/>
  <c r="L47" i="89" s="1"/>
  <c r="AU49" i="89"/>
  <c r="AF50" i="89"/>
  <c r="AF49" i="89" s="1"/>
  <c r="G11" i="89"/>
  <c r="I11" i="89" s="1"/>
  <c r="AE17" i="89"/>
  <c r="Q18" i="89"/>
  <c r="Q17" i="89" s="1"/>
  <c r="AA21" i="89"/>
  <c r="P22" i="89"/>
  <c r="P21" i="89" s="1"/>
  <c r="Q24" i="89"/>
  <c r="Q23" i="89" s="1"/>
  <c r="AV24" i="89"/>
  <c r="AV23" i="89" s="1"/>
  <c r="O33" i="89"/>
  <c r="L38" i="89"/>
  <c r="L37" i="89" s="1"/>
  <c r="AC42" i="89"/>
  <c r="AC41" i="89" s="1"/>
  <c r="G43" i="89"/>
  <c r="AW46" i="89"/>
  <c r="AW45" i="89" s="1"/>
  <c r="Q50" i="89"/>
  <c r="Q49" i="89" s="1"/>
  <c r="H11" i="89"/>
  <c r="L11" i="89"/>
  <c r="P11" i="89"/>
  <c r="X11" i="89"/>
  <c r="AB11" i="89"/>
  <c r="I12" i="89"/>
  <c r="M12" i="89"/>
  <c r="AV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J25" i="89"/>
  <c r="J9" i="89" s="1"/>
  <c r="M9" i="89" s="1"/>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AW11" i="89" l="1"/>
  <c r="AV11" i="89"/>
  <c r="Y12" i="89"/>
  <c r="X12" i="89"/>
  <c r="P12" i="89"/>
  <c r="F9" i="89"/>
  <c r="I9" i="89" s="1"/>
  <c r="AT9" i="89"/>
  <c r="AE9" i="89"/>
  <c r="AD9" i="89"/>
  <c r="AA9" i="89"/>
  <c r="Z9" i="89"/>
  <c r="W9" i="89"/>
  <c r="V9" i="89"/>
  <c r="AU9" i="89"/>
  <c r="O9" i="89"/>
  <c r="L9" i="89"/>
  <c r="H9" i="89" l="1"/>
  <c r="Y9" i="89"/>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<sst xmlns="http://schemas.openxmlformats.org/spreadsheetml/2006/main" count="163" uniqueCount="105">
  <si>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</si>
  <si>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</si>
  <si>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</si>
  <si>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</si>
  <si>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</si>
  <si>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</si>
  <si>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</si>
  <si>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</si>
  <si>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</si>
  <si>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</si>
  <si>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</si>
  <si>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</si>
  <si>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</si>
  <si>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</si>
  <si>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</si>
  <si>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</si>
  <si>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</si>
  <si>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</si>
  <si>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</si>
  <si>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</si>
  <si>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</si>
  <si>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</si>
  <si>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</si>
  <si>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</si>
  <si>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</si>
  <si>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</si>
  <si>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</si>
  <si>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</si>
  <si>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</si>
  <si>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</si>
  <si>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</si>
  <si>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</si>
  <si>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</si>
  <si>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</si>
  <si>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</si>
  <si>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</si>
  <si>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</si>
  <si>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</si>
  <si>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</si>
  <si>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</si>
  <si>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</si>
  <si>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</si>
  <si>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</si>
  <si>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</si>
  <si>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</si>
  <si>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</si>
  <si>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</si>
  <si>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</si>
  <si>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</si>
  <si>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</si>
  <si>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</si>
  <si>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</si>
  <si>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</si>
  <si>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</si>
  <si>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</si>
  <si>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</si>
  <si>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</si>
  <si>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</si>
  <si>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</si>
  <si>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</si>
  <si>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</si>
  <si>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</si>
  <si>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</si>
  <si>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</si>
  <si>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</si>
  <si>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</si>
  <si>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</si>
  <si>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</si>
  <si>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</si>
  <si>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</si>
  <si>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</si>
  <si>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</si>
  <si>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</si>
  <si>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</si>
  <si>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</si>
  <si>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</si>
  <si>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</si>
  <si>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</si>
  <si>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</si>
  <si>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</si>
  <si>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</si>
  <si>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</si>
  <si>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</si>
  <si>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</si>
  <si>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</si>
  <si>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</si>
  <si>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</si>
  <si>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</si>
  <si>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</si>
  <si>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</si>
  <si>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</si>
  <si>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</si>
  <si>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</si>
  <si>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</si>
  <si>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</si>
  <si>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</si>
  <si>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</si>
  <si>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</si>
  <si>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</si>
  <si>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</si>
  <si>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</si>
  <si>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</si>
  <si>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Прогноз 2024 года</t>
  </si>
  <si>
    <t xml:space="preserve">                                                                                                                          ИНФОРМАЦИЯ о работе по капитальному строительству и ремонту, выполненной АО «НГМК» в январе-сентябре 2024 года
</t>
  </si>
  <si>
    <t>январь-сентябрь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</si>
</sst>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0">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Alignment="1">
      <alignment horizontal="center" vertical="center" wrapText="1"/>
    </xf>
    <xf numFmtId="0" fontId="1" fillId="98" borderId="0" xfId="6530" applyFont="1" applyFill="1" applyAlignment="1">
      <alignment vertical="center"/>
    </xf>
    <xf numFmtId="242" fontId="1" fillId="98" borderId="0" xfId="6530" applyNumberFormat="1" applyFont="1" applyFill="1" applyAlignment="1">
      <alignment vertical="center"/>
    </xf>
    <xf numFmtId="173" fontId="1" fillId="98" borderId="0" xfId="6530" applyNumberFormat="1" applyFont="1" applyFill="1" applyAlignment="1">
      <alignment horizontal="center" vertical="center"/>
    </xf>
    <xf numFmtId="173" fontId="2" fillId="98" borderId="0" xfId="6530" applyNumberFormat="1" applyFont="1" applyFill="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Alignment="1">
      <alignment horizontal="right" vertical="center" wrapText="1"/>
    </xf>
    <xf numFmtId="0" fontId="1" fillId="0" borderId="0" xfId="0" applyFont="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Border="1" applyAlignment="1">
      <alignment horizontal="center" vertical="center" wrapText="1"/>
    </xf>
    <xf numFmtId="283" fontId="2" fillId="0" borderId="1" xfId="6530" applyNumberFormat="1" applyFont="1" applyBorder="1" applyAlignment="1">
      <alignment horizontal="center" vertical="center"/>
    </xf>
    <xf numFmtId="173" fontId="1" fillId="0" borderId="0" xfId="6530" applyNumberFormat="1" applyFont="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Border="1" applyAlignment="1">
      <alignment horizontal="center" vertical="center"/>
    </xf>
    <xf numFmtId="284" fontId="184" fillId="0" borderId="28" xfId="6530" applyNumberFormat="1" applyFont="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Alignment="1">
      <alignment vertical="center"/>
    </xf>
    <xf numFmtId="242" fontId="2" fillId="98" borderId="0" xfId="6530" applyNumberFormat="1" applyFont="1" applyFill="1" applyAlignment="1">
      <alignment vertical="center"/>
    </xf>
    <xf numFmtId="173" fontId="2" fillId="98" borderId="0" xfId="6530" applyNumberFormat="1" applyFont="1" applyFill="1" applyAlignment="1">
      <alignment horizontal="center" vertical="center"/>
    </xf>
    <xf numFmtId="173" fontId="2" fillId="98" borderId="0" xfId="6530" applyNumberFormat="1" applyFont="1" applyFill="1" applyAlignment="1">
      <alignment vertical="center"/>
    </xf>
    <xf numFmtId="0" fontId="287" fillId="98" borderId="0" xfId="6530" applyFont="1" applyFill="1" applyAlignment="1">
      <alignment vertical="center"/>
    </xf>
    <xf numFmtId="0" fontId="2" fillId="98" borderId="0" xfId="6530" applyFont="1" applyFill="1" applyAlignment="1">
      <alignment horizontal="centerContinuous" vertical="center" wrapText="1"/>
    </xf>
    <xf numFmtId="0" fontId="2" fillId="98" borderId="1" xfId="6530" applyFont="1" applyFill="1" applyBorder="1" applyAlignment="1">
      <alignment vertical="center"/>
    </xf>
    <xf numFmtId="0" fontId="2" fillId="0" borderId="25" xfId="6530" applyFont="1" applyBorder="1" applyAlignment="1">
      <alignment vertical="center"/>
    </xf>
    <xf numFmtId="0" fontId="184" fillId="0" borderId="28" xfId="6530" applyFont="1" applyBorder="1" applyAlignment="1">
      <alignment vertical="center"/>
    </xf>
    <xf numFmtId="0" fontId="184" fillId="0" borderId="0" xfId="6530" applyFont="1" applyAlignment="1">
      <alignment vertical="center"/>
    </xf>
    <xf numFmtId="0" fontId="2" fillId="0" borderId="33" xfId="6530" applyFont="1" applyBorder="1" applyAlignment="1">
      <alignment vertical="center"/>
    </xf>
    <xf numFmtId="0" fontId="2" fillId="0" borderId="29" xfId="6530" applyFont="1" applyBorder="1" applyAlignment="1">
      <alignment vertical="center"/>
    </xf>
    <xf numFmtId="286" fontId="184" fillId="98" borderId="0" xfId="6530" applyNumberFormat="1" applyFont="1" applyFill="1" applyAlignment="1">
      <alignment vertical="center"/>
    </xf>
    <xf numFmtId="0" fontId="290" fillId="0" borderId="1" xfId="6530" applyFont="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Border="1" applyAlignment="1">
      <alignment vertical="center"/>
    </xf>
    <xf numFmtId="0" fontId="2" fillId="0" borderId="0" xfId="6530" applyFont="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Alignment="1">
      <alignment horizontal="center" vertical="center"/>
    </xf>
    <xf numFmtId="0" fontId="184" fillId="0" borderId="0" xfId="6530" applyFont="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0" fontId="2" fillId="98" borderId="0" xfId="6530" applyNumberFormat="1" applyFont="1" applyFill="1" applyAlignment="1">
      <alignment vertical="center"/>
    </xf>
    <xf numFmtId="2" fontId="2" fillId="98" borderId="0" xfId="6530" applyNumberFormat="1" applyFont="1" applyFill="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Border="1" applyAlignment="1">
      <alignment horizontal="center" vertical="center"/>
    </xf>
    <xf numFmtId="4" fontId="2" fillId="0" borderId="1" xfId="6530" applyNumberFormat="1" applyFont="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0" fontId="18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85" fillId="0" borderId="0" xfId="0" applyFont="1" applyAlignment="1">
      <alignment vertical="center" wrapText="1"/>
    </xf>
    <xf numFmtId="240" fontId="185" fillId="0" borderId="1" xfId="0" applyNumberFormat="1" applyFont="1" applyBorder="1" applyAlignment="1">
      <alignment horizontal="center" vertical="center" wrapText="1"/>
    </xf>
    <xf numFmtId="0" fontId="205" fillId="0" borderId="35" xfId="7484" applyBorder="1"/>
    <xf numFmtId="4" fontId="2" fillId="98" borderId="0" xfId="6530" applyNumberFormat="1" applyFont="1" applyFill="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Border="1" applyAlignment="1">
      <alignment horizontal="center" vertical="center" wrapText="1"/>
    </xf>
    <xf numFmtId="240" fontId="185" fillId="0" borderId="26" xfId="0" applyNumberFormat="1" applyFont="1" applyBorder="1" applyAlignment="1">
      <alignment horizontal="center" vertical="center" wrapText="1"/>
    </xf>
    <xf numFmtId="2" fontId="185" fillId="0" borderId="36"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Alignment="1">
      <alignment horizontal="center" vertical="center" wrapText="1"/>
    </xf>
    <xf numFmtId="0" fontId="287" fillId="98" borderId="0" xfId="6530" applyFont="1" applyFill="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Border="1" applyAlignment="1">
      <alignment horizontal="left" vertical="center" wrapText="1"/>
    </xf>
    <xf numFmtId="0" fontId="184" fillId="0" borderId="29" xfId="6530" applyFont="1" applyBorder="1" applyAlignment="1">
      <alignment horizontal="left" vertical="center" wrapText="1"/>
    </xf>
    <xf numFmtId="0" fontId="184" fillId="0" borderId="1" xfId="6530" applyFont="1" applyBorder="1" applyAlignment="1">
      <alignment horizontal="left" vertical="center" wrapText="1"/>
    </xf>
    <xf numFmtId="0" fontId="1" fillId="0" borderId="26" xfId="6530" applyFont="1" applyBorder="1" applyAlignment="1">
      <alignment horizontal="center" vertical="center" wrapText="1"/>
    </xf>
    <xf numFmtId="0" fontId="1" fillId="0" borderId="29" xfId="6530" applyFont="1" applyBorder="1" applyAlignment="1">
      <alignment horizontal="center" vertical="center"/>
    </xf>
    <xf numFmtId="0" fontId="289" fillId="98" borderId="0" xfId="6530" applyFont="1" applyFill="1" applyAlignment="1">
      <alignment horizontal="center" vertical="center"/>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 val="для ГАКа"/>
      <sheetName val="Таблицы_"/>
      <sheetName val="Зарплата"/>
      <sheetName val="Амортизация"/>
      <sheetName val="2-жадвал свод"/>
      <sheetName val="BAL"/>
      <sheetName val="Nov5 Old,New"/>
      <sheetName val="13.1.Издержки"/>
      <sheetName val="Исходные1"/>
      <sheetName val="табл чувств"/>
    </sheetNames>
    <sheetDataSet>
      <sheetData sheetId="0">
        <row r="4">
          <cell r="O4">
            <v>67.099999999999994</v>
          </cell>
        </row>
      </sheetData>
      <sheetData sheetId="1">
        <row r="4">
          <cell r="O4">
            <v>67.099999999999994</v>
          </cell>
        </row>
      </sheetData>
      <sheetData sheetId="2"/>
      <sheetData sheetId="3"/>
      <sheetData sheetId="4" refreshError="1">
        <row r="4">
          <cell r="O4">
            <v>67.099999999999994</v>
          </cell>
        </row>
      </sheetData>
      <sheetData sheetId="5"/>
      <sheetData sheetId="6"/>
      <sheetData sheetId="7" refreshError="1"/>
      <sheetData sheetId="8">
        <row r="4">
          <cell r="O4">
            <v>67.099999999999994</v>
          </cell>
        </row>
      </sheetData>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 val="Stor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рт (2)"/>
      <sheetName val="график лист 3"/>
      <sheetName val="март"/>
      <sheetName val="№6"/>
      <sheetName val="Фориш 2003"/>
      <sheetName val="Свод"/>
      <sheetName val="номма-ном"/>
      <sheetName val="Store"/>
      <sheetName val="Зан-ть(р-ны)"/>
      <sheetName val="март_(2)"/>
      <sheetName val="график_лист_3"/>
      <sheetName val="март_(2)1"/>
      <sheetName val="график_лист_31"/>
      <sheetName val="март_(2)2"/>
      <sheetName val="график_лист_32"/>
      <sheetName val="13.2.План продаж"/>
      <sheetName val="Исходные1"/>
      <sheetName val="табл чувств"/>
      <sheetName val="март_(2)3"/>
      <sheetName val="график_лист_33"/>
      <sheetName val="Фориш_2003"/>
      <sheetName val="март_(2)4"/>
      <sheetName val="график_лист_34"/>
      <sheetName val="Фориш_20031"/>
      <sheetName val="Summary"/>
      <sheetName val="структура"/>
      <sheetName val="G1"/>
      <sheetName val="Total BD Sept-Dec"/>
      <sheetName val="Варианты"/>
      <sheetName val="325"/>
      <sheetName val="373"/>
      <sheetName val="374"/>
      <sheetName val="456"/>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t="str">
            <v>ООО "Tash-Kva-Transservis"</v>
          </cell>
        </row>
      </sheetData>
      <sheetData sheetId="6">
        <row r="12">
          <cell r="C12" t="str">
            <v>ООО "Tash-Kva-Transservis"</v>
          </cell>
        </row>
      </sheetData>
      <sheetData sheetId="7">
        <row r="12">
          <cell r="C12" t="str">
            <v>ООО "Tash-Kva-Transservis"</v>
          </cell>
        </row>
      </sheetData>
      <sheetData sheetId="8" refreshError="1"/>
      <sheetData sheetId="9">
        <row r="12">
          <cell r="C12">
            <v>3046502962603</v>
          </cell>
        </row>
      </sheetData>
      <sheetData sheetId="10">
        <row r="12">
          <cell r="C12">
            <v>3046502962603</v>
          </cell>
        </row>
      </sheetData>
      <sheetData sheetId="11" refreshError="1"/>
      <sheetData sheetId="12" refreshError="1"/>
      <sheetData sheetId="13">
        <row r="12">
          <cell r="C12" t="str">
            <v>ООО "Tash-Kva-Transservis"</v>
          </cell>
        </row>
      </sheetData>
      <sheetData sheetId="14">
        <row r="12">
          <cell r="C12" t="str">
            <v>ООО "Tash-Kva-Transservis"</v>
          </cell>
        </row>
      </sheetData>
      <sheetData sheetId="15">
        <row r="12">
          <cell r="C12">
            <v>3046502962603</v>
          </cell>
        </row>
      </sheetData>
      <sheetData sheetId="16">
        <row r="12">
          <cell r="C12">
            <v>3046502962603</v>
          </cell>
        </row>
      </sheetData>
      <sheetData sheetId="17" refreshError="1"/>
      <sheetData sheetId="18">
        <row r="12">
          <cell r="C12" t="str">
            <v>ООО "Tash-Kva-Transservis"</v>
          </cell>
        </row>
      </sheetData>
      <sheetData sheetId="19">
        <row r="12">
          <cell r="C12">
            <v>3046502962603</v>
          </cell>
        </row>
      </sheetData>
      <sheetData sheetId="20">
        <row r="12">
          <cell r="C12" t="str">
            <v>ООО "Tash-Kva-Transservis"</v>
          </cell>
        </row>
      </sheetData>
      <sheetData sheetId="21">
        <row r="12">
          <cell r="C12" t="str">
            <v>ООО "Tash-Kva-Transservis"</v>
          </cell>
        </row>
      </sheetData>
      <sheetData sheetId="22">
        <row r="12">
          <cell r="C12" t="str">
            <v>ООО "Tash-Kva-Transservis"</v>
          </cell>
        </row>
      </sheetData>
      <sheetData sheetId="23">
        <row r="12">
          <cell r="C12" t="str">
            <v>ООО "Tash-Kva-Transservis"</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 val="Q2"/>
      <sheetName val="Курс"/>
      <sheetName val="Топливо-энергия"/>
      <sheetName val="для сравнения стар"/>
      <sheetName val="2 илова"/>
      <sheetName val="3 илова"/>
      <sheetName val="Счет-Фактура"/>
      <sheetName val="Индексация цен"/>
      <sheetName val="Data input"/>
      <sheetName val="#ССЫЛКА"/>
      <sheetName val="진행 DATA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 val="36-3"/>
      <sheetName val="остаток"/>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 val="Абдумуродга_охи"/>
      <sheetName val="коэф роста"/>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 val="Рабочая таблица"/>
      <sheetName val="март"/>
      <sheetName val="структура"/>
      <sheetName val="G1"/>
      <sheetName val="ИСХД"/>
      <sheetName val="январбюджет"/>
      <sheetName val="Тохирбек%202003-1"/>
      <sheetName val="Счет-Фактура"/>
      <sheetName val="Лист5"/>
      <sheetName val="свод"/>
      <sheetName val="ходим"/>
      <sheetName val="НОММА-НОМ"/>
      <sheetName val="Prog. rost tarifov"/>
      <sheetName val="Курс"/>
      <sheetName val="Топливо-энергия"/>
      <sheetName val="f007502_18X"/>
      <sheetName val="Finplan"/>
      <sheetName val="Pr cost"/>
      <sheetName val="203 квп"/>
      <sheetName val="Облсэс"/>
      <sheetName val="выполнение"/>
      <sheetName val="лой"/>
      <sheetName val="фориш_свод21"/>
      <sheetName val="Фориш_200321"/>
      <sheetName val="Жиззах_янги_раз21"/>
      <sheetName val="уюшмага10,09_холатига21"/>
      <sheetName val="Гай_пахта20"/>
      <sheetName val="Параметр_(ФОРМУДА)20"/>
      <sheetName val="Асосий_майдон-уруглик20"/>
      <sheetName val="Лист1_(2)20"/>
      <sheetName val="_ОблУНО18"/>
      <sheetName val="_ОблУНО_(1)18"/>
      <sheetName val="ПТО_18"/>
      <sheetName val="Урганч_Муз18"/>
      <sheetName val="банк_табл18"/>
      <sheetName val="Дефектная_ведомость17"/>
      <sheetName val="Жад_3017"/>
      <sheetName val="Уюшмага_2-Ф17"/>
      <sheetName val="Жами_свод17"/>
      <sheetName val="Уюшмага_Форма-217"/>
      <sheetName val="Уюшмага_Ж10,0917"/>
      <sheetName val="ер_ресурс15"/>
      <sheetName val="К_смета17"/>
      <sheetName val="63-_протокол_(4)15"/>
      <sheetName val="11_жадвал12"/>
      <sheetName val="10_жадвал12"/>
      <sheetName val="экс_хар7"/>
      <sheetName val="сталь_по_годам6"/>
      <sheetName val="МФО_руйхат1"/>
      <sheetName val="Нокон_хол1"/>
      <sheetName val="Тохирбек_2003-11"/>
      <sheetName val="анализ_чувст1"/>
      <sheetName val="2_доход-вариант_с_формулой"/>
      <sheetName val="ДСБ_СВОД"/>
      <sheetName val="ТУМАН_СВОД"/>
      <sheetName val="Свод_солиштирма"/>
      <sheetName val="номма-ном_ишлашга"/>
      <sheetName val="Маълумотнома_свод"/>
      <sheetName val="Номма-ном_(нотижорат)"/>
      <sheetName val="Рабочая_таблица"/>
      <sheetName val="Prog__rost_tarifov"/>
      <sheetName val="Pr_cost"/>
      <sheetName val="MIN-MAX"/>
      <sheetName val="План пр-ва_1"/>
      <sheetName val="Data input"/>
      <sheetName val="для ГАКа"/>
      <sheetName val="свод_СвС"/>
      <sheetName val="ФО"/>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efreshError="1"/>
      <sheetData sheetId="74" refreshError="1"/>
      <sheetData sheetId="75" refreshError="1"/>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ow r="4">
          <cell r="O4">
            <v>67.099999999999994</v>
          </cell>
        </row>
      </sheetData>
      <sheetData sheetId="92">
        <row r="4">
          <cell r="O4">
            <v>67.099999999999994</v>
          </cell>
        </row>
      </sheetData>
      <sheetData sheetId="93">
        <row r="4">
          <cell r="O4">
            <v>67.099999999999994</v>
          </cell>
        </row>
      </sheetData>
      <sheetData sheetId="94">
        <row r="4">
          <cell r="O4">
            <v>67.099999999999994</v>
          </cell>
        </row>
      </sheetData>
      <sheetData sheetId="95">
        <row r="4">
          <cell r="O4">
            <v>67.099999999999994</v>
          </cell>
        </row>
      </sheetData>
      <sheetData sheetId="96" refreshError="1"/>
      <sheetData sheetId="97" refreshError="1"/>
      <sheetData sheetId="98" refreshError="1"/>
      <sheetData sheetId="99" refreshError="1"/>
      <sheetData sheetId="100" refreshError="1"/>
      <sheetData sheetId="101">
        <row r="4">
          <cell r="O4">
            <v>67.099999999999994</v>
          </cell>
        </row>
      </sheetData>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efreshError="1"/>
      <sheetData sheetId="146" refreshError="1"/>
      <sheetData sheetId="147" refreshError="1"/>
      <sheetData sheetId="148" refreshError="1"/>
      <sheetData sheetId="149" refreshError="1"/>
      <sheetData sheetId="150">
        <row r="4">
          <cell r="O4">
            <v>67.099999999999994</v>
          </cell>
        </row>
      </sheetData>
      <sheetData sheetId="151" refreshError="1"/>
      <sheetData sheetId="152">
        <row r="4">
          <cell r="O4">
            <v>67.099999999999994</v>
          </cell>
        </row>
      </sheetData>
      <sheetData sheetId="153">
        <row r="4">
          <cell r="O4">
            <v>67.099999999999994</v>
          </cell>
        </row>
      </sheetData>
      <sheetData sheetId="154">
        <row r="4">
          <cell r="O4">
            <v>67.099999999999994</v>
          </cell>
        </row>
      </sheetData>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ow r="4">
          <cell r="O4">
            <v>67.099999999999994</v>
          </cell>
        </row>
      </sheetData>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ow r="4">
          <cell r="O4">
            <v>67.099999999999994</v>
          </cell>
        </row>
      </sheetData>
      <sheetData sheetId="553">
        <row r="4">
          <cell r="O4">
            <v>67.099999999999994</v>
          </cell>
        </row>
      </sheetData>
      <sheetData sheetId="554">
        <row r="4">
          <cell r="O4">
            <v>67.099999999999994</v>
          </cell>
        </row>
      </sheetData>
      <sheetData sheetId="555">
        <row r="4">
          <cell r="O4">
            <v>67.099999999999994</v>
          </cell>
        </row>
      </sheetData>
      <sheetData sheetId="556">
        <row r="4">
          <cell r="O4">
            <v>67.099999999999994</v>
          </cell>
        </row>
      </sheetData>
      <sheetData sheetId="557">
        <row r="4">
          <cell r="O4">
            <v>67.099999999999994</v>
          </cell>
        </row>
      </sheetData>
      <sheetData sheetId="558">
        <row r="4">
          <cell r="O4">
            <v>67.099999999999994</v>
          </cell>
        </row>
      </sheetData>
      <sheetData sheetId="559">
        <row r="4">
          <cell r="O4">
            <v>67.099999999999994</v>
          </cell>
        </row>
      </sheetData>
      <sheetData sheetId="560">
        <row r="4">
          <cell r="O4">
            <v>67.099999999999994</v>
          </cell>
        </row>
      </sheetData>
      <sheetData sheetId="561">
        <row r="4">
          <cell r="O4">
            <v>67.099999999999994</v>
          </cell>
        </row>
      </sheetData>
      <sheetData sheetId="562">
        <row r="4">
          <cell r="O4">
            <v>67.099999999999994</v>
          </cell>
        </row>
      </sheetData>
      <sheetData sheetId="563">
        <row r="4">
          <cell r="O4">
            <v>67.099999999999994</v>
          </cell>
        </row>
      </sheetData>
      <sheetData sheetId="564">
        <row r="4">
          <cell r="O4">
            <v>67.099999999999994</v>
          </cell>
        </row>
      </sheetData>
      <sheetData sheetId="565">
        <row r="4">
          <cell r="O4">
            <v>67.099999999999994</v>
          </cell>
        </row>
      </sheetData>
      <sheetData sheetId="566">
        <row r="4">
          <cell r="O4">
            <v>67.099999999999994</v>
          </cell>
        </row>
      </sheetData>
      <sheetData sheetId="567">
        <row r="4">
          <cell r="O4">
            <v>67.099999999999994</v>
          </cell>
        </row>
      </sheetData>
      <sheetData sheetId="568">
        <row r="4">
          <cell r="O4">
            <v>67.099999999999994</v>
          </cell>
        </row>
      </sheetData>
      <sheetData sheetId="569">
        <row r="4">
          <cell r="O4">
            <v>67.099999999999994</v>
          </cell>
        </row>
      </sheetData>
      <sheetData sheetId="570">
        <row r="4">
          <cell r="O4">
            <v>67.099999999999994</v>
          </cell>
        </row>
      </sheetData>
      <sheetData sheetId="571">
        <row r="4">
          <cell r="O4">
            <v>67.099999999999994</v>
          </cell>
        </row>
      </sheetData>
      <sheetData sheetId="572">
        <row r="4">
          <cell r="O4">
            <v>67.099999999999994</v>
          </cell>
        </row>
      </sheetData>
      <sheetData sheetId="573">
        <row r="4">
          <cell r="O4">
            <v>67.099999999999994</v>
          </cell>
        </row>
      </sheetData>
      <sheetData sheetId="574">
        <row r="4">
          <cell r="O4">
            <v>67.099999999999994</v>
          </cell>
        </row>
      </sheetData>
      <sheetData sheetId="575">
        <row r="4">
          <cell r="O4">
            <v>67.099999999999994</v>
          </cell>
        </row>
      </sheetData>
      <sheetData sheetId="576">
        <row r="4">
          <cell r="O4">
            <v>67.099999999999994</v>
          </cell>
        </row>
      </sheetData>
      <sheetData sheetId="577">
        <row r="4">
          <cell r="O4">
            <v>67.099999999999994</v>
          </cell>
        </row>
      </sheetData>
      <sheetData sheetId="578">
        <row r="4">
          <cell r="O4">
            <v>67.099999999999994</v>
          </cell>
        </row>
      </sheetData>
      <sheetData sheetId="579">
        <row r="4">
          <cell r="O4">
            <v>67.099999999999994</v>
          </cell>
        </row>
      </sheetData>
      <sheetData sheetId="580">
        <row r="4">
          <cell r="O4">
            <v>67.099999999999994</v>
          </cell>
        </row>
      </sheetData>
      <sheetData sheetId="581">
        <row r="4">
          <cell r="O4">
            <v>67.099999999999994</v>
          </cell>
        </row>
      </sheetData>
      <sheetData sheetId="582">
        <row r="4">
          <cell r="O4">
            <v>0</v>
          </cell>
        </row>
      </sheetData>
      <sheetData sheetId="583">
        <row r="4">
          <cell r="O4">
            <v>67.099999999999994</v>
          </cell>
        </row>
      </sheetData>
      <sheetData sheetId="584">
        <row r="4">
          <cell r="O4">
            <v>0</v>
          </cell>
        </row>
      </sheetData>
      <sheetData sheetId="585">
        <row r="4">
          <cell r="O4">
            <v>67.099999999999994</v>
          </cell>
        </row>
      </sheetData>
      <sheetData sheetId="586">
        <row r="4">
          <cell r="O4">
            <v>67.099999999999994</v>
          </cell>
        </row>
      </sheetData>
      <sheetData sheetId="587">
        <row r="4">
          <cell r="O4">
            <v>67.099999999999994</v>
          </cell>
        </row>
      </sheetData>
      <sheetData sheetId="588">
        <row r="4">
          <cell r="O4">
            <v>67.099999999999994</v>
          </cell>
        </row>
      </sheetData>
      <sheetData sheetId="589">
        <row r="4">
          <cell r="O4">
            <v>67.099999999999994</v>
          </cell>
        </row>
      </sheetData>
      <sheetData sheetId="590" refreshError="1"/>
      <sheetData sheetId="591" refreshError="1"/>
      <sheetData sheetId="592" refreshError="1"/>
      <sheetData sheetId="593" refreshError="1"/>
      <sheetData sheetId="594" refreshError="1"/>
      <sheetData sheetId="59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 val="03"/>
      <sheetName val="Недра"/>
      <sheetName val="10"/>
      <sheetName val="Сверх"/>
      <sheetName val="Data"/>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 val="стоимость проекта"/>
      <sheetName val="WEIGH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 val="Ж-1"/>
      <sheetName val="Лист1"/>
      <sheetName val="свыше_100тыс_долл_7"/>
      <sheetName val="ж_а_м_и6"/>
      <sheetName val="Analysis_of_Interest6"/>
      <sheetName val="Фориш_20036"/>
      <sheetName val="Импорт_2000-20026"/>
      <sheetName val="уюшмага10,09_холатига6"/>
      <sheetName val="Лист1_(2)6"/>
      <sheetName val="Карз__5-10_млн_гача6"/>
      <sheetName val="Карз_10_млн_дан_юқори6"/>
      <sheetName val="Кўрик_3_ойдан_ортик6"/>
      <sheetName val="Тўлов_3_ойдан_ортик_6"/>
      <sheetName val="Data_input5"/>
      <sheetName val="План_пр-ва_15"/>
      <sheetName val="План_продаж_15"/>
      <sheetName val="2_илова"/>
      <sheetName val="Жиззах_янги_раз"/>
      <sheetName val="для_сравнения_стар"/>
      <sheetName val="табли_4_местний_совет"/>
      <sheetName val="б_6-и"/>
      <sheetName val="Ер_Ресурс"/>
      <sheetName val="свыше_100тыс_долл_8"/>
      <sheetName val="ж_а_м_и7"/>
      <sheetName val="Analysis_of_Interest7"/>
      <sheetName val="Фориш_20037"/>
      <sheetName val="Импорт_2000-20027"/>
      <sheetName val="уюшмага10,09_холатига7"/>
      <sheetName val="Лист1_(2)7"/>
      <sheetName val="Карз__5-10_млн_гача7"/>
      <sheetName val="Карз_10_млн_дан_юқори7"/>
      <sheetName val="Кўрик_3_ойдан_ортик7"/>
      <sheetName val="Тўлов_3_ойдан_ортик_7"/>
      <sheetName val="Data_input6"/>
      <sheetName val="План_пр-ва_16"/>
      <sheetName val="План_продаж_16"/>
      <sheetName val="2_илова1"/>
      <sheetName val="Жиззах_янги_раз1"/>
      <sheetName val="для_сравнения_стар1"/>
      <sheetName val="табли_4_местний_совет1"/>
      <sheetName val="б_6-и1"/>
      <sheetName val="Ер_Ресурс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 val="Фарход"/>
      <sheetName val="ж а м 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E11" sqref="E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2" t="s">
        <v>103</v>
      </c>
      <c r="B2" s="122"/>
      <c r="C2" s="122"/>
      <c r="D2" s="122"/>
      <c r="E2" s="122"/>
      <c r="F2" s="122"/>
      <c r="G2" s="122"/>
    </row>
    <row r="3" spans="1:8"/>
    <row r="4" spans="1:8" ht="30.75" customHeight="1">
      <c r="A4" s="123" t="s">
        <v>94</v>
      </c>
      <c r="B4" s="123" t="s">
        <v>95</v>
      </c>
      <c r="C4" s="123" t="s">
        <v>96</v>
      </c>
      <c r="D4" s="117" t="s">
        <v>102</v>
      </c>
      <c r="E4" s="119" t="s">
        <v>104</v>
      </c>
      <c r="F4" s="120"/>
      <c r="G4" s="121"/>
      <c r="H4" s="113"/>
    </row>
    <row r="5" spans="1:8" ht="61.5" customHeight="1">
      <c r="A5" s="123"/>
      <c r="B5" s="123"/>
      <c r="C5" s="123"/>
      <c r="D5" s="118"/>
      <c r="E5" s="97" t="s">
        <v>2</v>
      </c>
      <c r="F5" s="97" t="s">
        <v>97</v>
      </c>
      <c r="G5" s="107" t="s">
        <v>1</v>
      </c>
      <c r="H5" s="113"/>
    </row>
    <row r="6" spans="1:8" ht="15.75" customHeight="1">
      <c r="A6" s="116"/>
      <c r="B6" s="116"/>
      <c r="C6" s="116"/>
      <c r="D6" s="116"/>
      <c r="E6" s="116"/>
      <c r="F6" s="116"/>
      <c r="G6" s="116"/>
      <c r="H6" s="113"/>
    </row>
    <row r="7" spans="1:8" s="32" customFormat="1" ht="30" hidden="1">
      <c r="A7" s="34" t="s">
        <v>37</v>
      </c>
      <c r="B7" s="35" t="s">
        <v>44</v>
      </c>
      <c r="C7" s="34" t="s">
        <v>86</v>
      </c>
      <c r="D7" s="88">
        <v>321.44</v>
      </c>
      <c r="E7" s="104">
        <f>(193.06+171.05-22.31-7.4)+(1.95+4.16)+1.09+0.01</f>
        <v>341.61</v>
      </c>
      <c r="F7" s="36">
        <v>363.89</v>
      </c>
      <c r="G7" s="33">
        <f>F7/E7*100</f>
        <v>106.52205731682326</v>
      </c>
      <c r="H7" s="114" t="e">
        <f>#REF!-#REF!</f>
        <v>#REF!</v>
      </c>
    </row>
    <row r="8" spans="1:8" s="100" customFormat="1" ht="46.5" customHeight="1">
      <c r="A8" s="112">
        <v>1</v>
      </c>
      <c r="B8" s="111" t="s">
        <v>98</v>
      </c>
      <c r="C8" s="112" t="s">
        <v>86</v>
      </c>
      <c r="D8" s="110">
        <v>789.2</v>
      </c>
      <c r="E8" s="110">
        <v>612.30999999999995</v>
      </c>
      <c r="F8" s="110">
        <v>613.48</v>
      </c>
      <c r="G8" s="109">
        <f>F8/E8*100</f>
        <v>100.19107968186051</v>
      </c>
      <c r="H8" s="115"/>
    </row>
    <row r="9" spans="1:8" s="100" customFormat="1" ht="15">
      <c r="A9" s="112"/>
      <c r="B9" s="111" t="s">
        <v>99</v>
      </c>
      <c r="C9" s="112"/>
      <c r="D9" s="110"/>
      <c r="E9" s="108"/>
      <c r="F9" s="108"/>
      <c r="G9" s="109"/>
      <c r="H9" s="115"/>
    </row>
    <row r="10" spans="1:8" s="100" customFormat="1" ht="15">
      <c r="A10" s="112"/>
      <c r="B10" s="111" t="s">
        <v>100</v>
      </c>
      <c r="C10" s="112"/>
      <c r="D10" s="110">
        <v>789.2</v>
      </c>
      <c r="E10" s="110">
        <v>612.30999999999995</v>
      </c>
      <c r="F10" s="110">
        <v>613.48</v>
      </c>
      <c r="G10" s="109">
        <f>F10/E10*100</f>
        <v>100.19107968186051</v>
      </c>
      <c r="H10" s="115"/>
    </row>
    <row r="11" spans="1:8" s="100" customFormat="1" ht="43.5" customHeight="1">
      <c r="A11" s="98">
        <v>2</v>
      </c>
      <c r="B11" s="99" t="s">
        <v>101</v>
      </c>
      <c r="C11" s="98" t="s">
        <v>86</v>
      </c>
      <c r="D11" s="36">
        <v>9.1</v>
      </c>
      <c r="E11" s="36">
        <v>6.7</v>
      </c>
      <c r="F11" s="36">
        <v>6.7</v>
      </c>
      <c r="G11" s="101">
        <f>F11/E11*100</f>
        <v>100</v>
      </c>
      <c r="H11" s="115"/>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24" t="s">
        <v>41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row>
    <row r="3" spans="1:49" s="58" customFormat="1" ht="21" customHeight="1">
      <c r="A3" s="124" t="s">
        <v>81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49" s="58" customFormat="1" ht="21.6" customHeight="1">
      <c r="A4" s="124" t="s">
        <v>45</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row>
    <row r="5" spans="1:49" s="58" customFormat="1" ht="16.5" hidden="1">
      <c r="A5" s="3"/>
      <c r="B5" s="125" t="s">
        <v>21</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row>
    <row r="6" spans="1:49">
      <c r="A6" s="4"/>
      <c r="B6" s="4"/>
      <c r="C6" s="5"/>
      <c r="D6" s="6"/>
      <c r="E6" s="103"/>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26" t="s">
        <v>34</v>
      </c>
      <c r="B7" s="126" t="s">
        <v>42</v>
      </c>
      <c r="C7" s="127" t="s">
        <v>16</v>
      </c>
      <c r="D7" s="126" t="s">
        <v>15</v>
      </c>
      <c r="E7" s="128" t="s">
        <v>33</v>
      </c>
      <c r="F7" s="130" t="s">
        <v>36</v>
      </c>
      <c r="G7" s="131"/>
      <c r="H7" s="131"/>
      <c r="I7" s="132"/>
      <c r="J7" s="130" t="s">
        <v>63</v>
      </c>
      <c r="K7" s="131"/>
      <c r="L7" s="131"/>
      <c r="M7" s="132"/>
      <c r="N7" s="130" t="s">
        <v>75</v>
      </c>
      <c r="O7" s="131"/>
      <c r="P7" s="131"/>
      <c r="Q7" s="132"/>
      <c r="R7" s="130" t="s">
        <v>84</v>
      </c>
      <c r="S7" s="131"/>
      <c r="T7" s="131"/>
      <c r="U7" s="132"/>
      <c r="V7" s="133" t="s">
        <v>64</v>
      </c>
      <c r="W7" s="134"/>
      <c r="X7" s="134"/>
      <c r="Y7" s="135"/>
      <c r="Z7" s="136" t="s">
        <v>43</v>
      </c>
      <c r="AA7" s="137"/>
      <c r="AB7" s="137"/>
      <c r="AC7" s="138"/>
      <c r="AD7" s="141" t="s">
        <v>74</v>
      </c>
      <c r="AE7" s="142"/>
      <c r="AF7" s="142"/>
      <c r="AG7" s="143"/>
      <c r="AH7" s="147" t="s">
        <v>72</v>
      </c>
      <c r="AL7" s="60" t="s">
        <v>38</v>
      </c>
      <c r="AN7" s="81" t="s">
        <v>65</v>
      </c>
      <c r="AP7" s="81" t="s">
        <v>66</v>
      </c>
      <c r="AR7" s="81" t="s">
        <v>67</v>
      </c>
      <c r="AT7" s="133" t="s">
        <v>64</v>
      </c>
      <c r="AU7" s="134"/>
      <c r="AV7" s="134"/>
      <c r="AW7" s="135"/>
    </row>
    <row r="8" spans="1:49" ht="29.25" customHeight="1">
      <c r="A8" s="126"/>
      <c r="B8" s="126"/>
      <c r="C8" s="127"/>
      <c r="D8" s="126"/>
      <c r="E8" s="129"/>
      <c r="F8" s="8" t="s">
        <v>19</v>
      </c>
      <c r="G8" s="84" t="s">
        <v>20</v>
      </c>
      <c r="H8" s="84" t="s">
        <v>35</v>
      </c>
      <c r="I8" s="9" t="s">
        <v>1</v>
      </c>
      <c r="J8" s="8" t="s">
        <v>19</v>
      </c>
      <c r="K8" s="84" t="s">
        <v>20</v>
      </c>
      <c r="L8" s="84" t="s">
        <v>35</v>
      </c>
      <c r="M8" s="9" t="s">
        <v>1</v>
      </c>
      <c r="N8" s="8" t="s">
        <v>19</v>
      </c>
      <c r="O8" s="84" t="s">
        <v>80</v>
      </c>
      <c r="P8" s="84" t="s">
        <v>35</v>
      </c>
      <c r="Q8" s="9" t="s">
        <v>1</v>
      </c>
      <c r="R8" s="8" t="s">
        <v>19</v>
      </c>
      <c r="S8" s="84" t="s">
        <v>80</v>
      </c>
      <c r="T8" s="84" t="s">
        <v>35</v>
      </c>
      <c r="U8" s="9" t="s">
        <v>1</v>
      </c>
      <c r="V8" s="84" t="s">
        <v>73</v>
      </c>
      <c r="W8" s="84" t="s">
        <v>80</v>
      </c>
      <c r="X8" s="84" t="s">
        <v>35</v>
      </c>
      <c r="Y8" s="9" t="s">
        <v>1</v>
      </c>
      <c r="Z8" s="84" t="s">
        <v>73</v>
      </c>
      <c r="AA8" s="84" t="s">
        <v>14</v>
      </c>
      <c r="AB8" s="84" t="s">
        <v>35</v>
      </c>
      <c r="AC8" s="9" t="s">
        <v>1</v>
      </c>
      <c r="AD8" s="84" t="s">
        <v>73</v>
      </c>
      <c r="AE8" s="84" t="s">
        <v>14</v>
      </c>
      <c r="AF8" s="84" t="s">
        <v>35</v>
      </c>
      <c r="AG8" s="9" t="s">
        <v>1</v>
      </c>
      <c r="AH8" s="148"/>
      <c r="AL8" s="84" t="s">
        <v>20</v>
      </c>
      <c r="AN8" s="84" t="s">
        <v>14</v>
      </c>
      <c r="AP8" s="84" t="s">
        <v>14</v>
      </c>
      <c r="AR8" s="84" t="s">
        <v>14</v>
      </c>
      <c r="AT8" s="84" t="s">
        <v>73</v>
      </c>
      <c r="AU8" s="84" t="s">
        <v>14</v>
      </c>
      <c r="AV8" s="84"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39"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89">
        <f>27.47+10.5+9.5</f>
        <v>47.47</v>
      </c>
      <c r="O14" s="95">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0"/>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39"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89">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0"/>
      <c r="AI16" s="66">
        <f>O16-N16</f>
        <v>-15.84</v>
      </c>
      <c r="AJ16" s="90">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4"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2">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5"/>
      <c r="AI18" s="66">
        <f>O18-N18</f>
        <v>2.710000000000008</v>
      </c>
      <c r="AJ18" s="91">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46"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89">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46"/>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4"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89">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5"/>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39"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89">
        <f>13.11+2.01+2.21</f>
        <v>17.329999999999998</v>
      </c>
      <c r="O24" s="92">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0"/>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39"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89">
        <f>7.93+4.32+7.02</f>
        <v>19.27</v>
      </c>
      <c r="O26" s="96">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0"/>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4"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5"/>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2">
        <f t="shared" si="8"/>
        <v>0</v>
      </c>
      <c r="O29" s="14">
        <f t="shared" si="8"/>
        <v>0</v>
      </c>
      <c r="P29" s="14">
        <f t="shared" si="8"/>
        <v>0</v>
      </c>
      <c r="Q29" s="13"/>
      <c r="R29" s="102">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4"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5"/>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39"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89">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0"/>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39"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89">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0"/>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39"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89">
        <f>14.92+2.76+2.95</f>
        <v>20.63</v>
      </c>
      <c r="O36" s="92">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0"/>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4"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89">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5"/>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4"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89">
        <f>3.37+1.6+1.85</f>
        <v>6.82</v>
      </c>
      <c r="O40" s="92">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5"/>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4"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89">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5"/>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39"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89">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0"/>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4"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5"/>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39"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2">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0"/>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39"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89">
        <f>0.71+0.79+0.69</f>
        <v>2.19</v>
      </c>
      <c r="O50" s="96">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0"/>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3">
        <v>2.8999999999999998E-3</v>
      </c>
      <c r="P52" s="70"/>
      <c r="Q52" s="70"/>
      <c r="R52" s="70"/>
      <c r="S52" s="106">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4">
        <v>6.64</v>
      </c>
      <c r="P54" s="70"/>
      <c r="Q54" s="70"/>
      <c r="R54" s="70"/>
      <c r="S54" s="105">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49" t="s">
        <v>17</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4 AI4:XFD4 AH5:XFD6 AX7:XFD54 AA8:AC8 AH55:XFD1048576">
    <cfRule type="cellIs" dxfId="16" priority="45" operator="equal">
      <formula>0</formula>
    </cfRule>
  </conditionalFormatting>
  <conditionalFormatting sqref="A5:I1048576">
    <cfRule type="cellIs" dxfId="15" priority="37" operator="equal">
      <formula>0</formula>
    </cfRule>
  </conditionalFormatting>
  <conditionalFormatting sqref="A2:XFD3">
    <cfRule type="cellIs" dxfId="14" priority="5" operator="equal">
      <formula>0</formula>
    </cfRule>
  </conditionalFormatting>
  <conditionalFormatting sqref="J7:M1048576">
    <cfRule type="cellIs" dxfId="13" priority="36" operator="equal">
      <formula>0</formula>
    </cfRule>
  </conditionalFormatting>
  <conditionalFormatting sqref="J5:Y6">
    <cfRule type="cellIs" dxfId="12" priority="2" operator="equal">
      <formula>0</formula>
    </cfRule>
  </conditionalFormatting>
  <conditionalFormatting sqref="N7:V8">
    <cfRule type="cellIs" dxfId="11" priority="1" operator="equal">
      <formula>0</formula>
    </cfRule>
  </conditionalFormatting>
  <conditionalFormatting sqref="N9:AG1048576">
    <cfRule type="cellIs" dxfId="10" priority="4" operator="equal">
      <formula>0</formula>
    </cfRule>
  </conditionalFormatting>
  <conditionalFormatting sqref="W8:Y8">
    <cfRule type="cellIs" dxfId="9" priority="7" operator="equal">
      <formula>0</formula>
    </cfRule>
  </conditionalFormatting>
  <conditionalFormatting sqref="Z6:Z8">
    <cfRule type="cellIs" dxfId="8" priority="22" operator="equal">
      <formula>0</formula>
    </cfRule>
  </conditionalFormatting>
  <conditionalFormatting sqref="Z5:AG5 AE8:AG8">
    <cfRule type="cellIs" dxfId="7" priority="21" operator="equal">
      <formula>0</formula>
    </cfRule>
  </conditionalFormatting>
  <conditionalFormatting sqref="AA6:AC6">
    <cfRule type="cellIs" dxfId="6" priority="25" operator="equal">
      <formula>0</formula>
    </cfRule>
  </conditionalFormatting>
  <conditionalFormatting sqref="AD6:AD8">
    <cfRule type="cellIs" dxfId="5" priority="17" operator="equal">
      <formula>0</formula>
    </cfRule>
  </conditionalFormatting>
  <conditionalFormatting sqref="AE6:AG6">
    <cfRule type="cellIs" dxfId="4" priority="16" operator="equal">
      <formula>0</formula>
    </cfRule>
  </conditionalFormatting>
  <conditionalFormatting sqref="AH7:AS54">
    <cfRule type="cellIs" dxfId="3" priority="26" operator="equal">
      <formula>0</formula>
    </cfRule>
  </conditionalFormatting>
  <conditionalFormatting sqref="AT7:AT8">
    <cfRule type="cellIs" dxfId="2" priority="11" operator="equal">
      <formula>0</formula>
    </cfRule>
  </conditionalFormatting>
  <conditionalFormatting sqref="AT9:AW54">
    <cfRule type="cellIs" dxfId="1" priority="13" operator="equal">
      <formula>0</formula>
    </cfRule>
  </conditionalFormatting>
  <conditionalFormatting sqref="AU8:AW8">
    <cfRule type="cellIs" dxfId="0" priority="12"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2024-10-09T09:05:32Z</dcterms:modified>
</cp:coreProperties>
</file>